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erver\企画情報課\財政係\27_財政状況資料集\R7\03_【依頼313〆】令和６年度財政状況資料集の作成等について\03_県確認\"/>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<sst xmlns="http://schemas.openxmlformats.org/spreadsheetml/2006/main" count="1156" uniqueCount="577">
  <si>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</si>
  <si>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</si>
  <si>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</si>
  <si>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</si>
  <si>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</si>
  <si>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</si>
  <si>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</si>
  <si>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</si>
  <si>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</si>
  <si>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</si>
  <si>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</si>
  <si>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</si>
  <si>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</si>
  <si>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</si>
  <si>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</si>
  <si>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</si>
  <si>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</si>
  <si>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</si>
  <si>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</si>
  <si>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</si>
  <si>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</si>
  <si>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</si>
  <si>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</si>
  <si>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</si>
  <si>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</si>
  <si>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</si>
  <si>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</si>
  <si>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</si>
  <si>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</si>
  <si>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</si>
  <si>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</si>
  <si>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</si>
  <si>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</si>
  <si>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</si>
  <si>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</si>
  <si>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</si>
  <si>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</si>
  <si>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</si>
  <si>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</si>
  <si>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</si>
  <si>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</si>
  <si>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</si>
  <si>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</si>
  <si>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</si>
  <si>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</si>
  <si>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</si>
  <si>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</si>
  <si>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</si>
  <si>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</si>
  <si>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</si>
  <si>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</si>
  <si>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</si>
  <si>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</si>
  <si>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</si>
  <si>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</si>
  <si>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</si>
  <si>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</si>
  <si>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</si>
  <si>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</si>
  <si>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</si>
  <si>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</si>
  <si>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</si>
  <si>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</si>
  <si>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</si>
  <si>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</si>
  <si>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</si>
  <si>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</si>
  <si>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</si>
  <si>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</si>
  <si>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</si>
  <si>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</si>
  <si>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</si>
  <si>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</si>
  <si>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</si>
  <si>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</si>
  <si>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</si>
  <si>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</si>
  <si>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</si>
  <si>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</si>
  <si>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</si>
  <si>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</si>
  <si>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</si>
  <si>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</si>
  <si>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</si>
  <si>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</si>
  <si>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</si>
  <si>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</si>
  <si>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</si>
  <si>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</si>
  <si>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</si>
  <si>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</si>
  <si>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</si>
  <si>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</si>
  <si>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</si>
  <si>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</si>
  <si>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</si>
  <si>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</si>
  <si>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</si>
  <si>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</si>
  <si>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</si>
  <si>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</si>
  <si>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</si>
  <si>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</si>
  <si>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</si>
  <si>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</si>
  <si>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</si>
  <si>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</si>
  <si>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</si>
  <si>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</si>
  <si>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</si>
  <si>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</si>
  <si>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</si>
  <si>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</si>
  <si>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</si>
  <si>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</si>
  <si>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</si>
  <si>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</si>
  <si>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</si>
  <si>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</si>
  <si>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</si>
  <si>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</si>
  <si>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</si>
  <si>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</si>
  <si>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</si>
  <si>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</si>
  <si>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</si>
  <si>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</si>
  <si>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</si>
  <si>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</si>
  <si>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</si>
  <si>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</si>
  <si>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</si>
  <si>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</si>
  <si>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</si>
  <si>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</si>
  <si>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</si>
  <si>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</si>
  <si>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</si>
  <si>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</si>
  <si>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</si>
  <si>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</si>
  <si>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</si>
  <si>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</si>
  <si>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</si>
  <si>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</si>
  <si>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</si>
  <si>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</si>
  <si>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</si>
  <si>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</si>
  <si>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</si>
  <si>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</si>
  <si>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</si>
  <si>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</si>
  <si>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</si>
  <si>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</si>
  <si>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</si>
  <si>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</si>
  <si>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</si>
  <si>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</si>
  <si>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</si>
  <si>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</si>
  <si>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</si>
  <si>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</si>
  <si>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</si>
  <si>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</si>
  <si>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</si>
  <si>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</si>
  <si>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</si>
  <si>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</si>
  <si>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</si>
  <si>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</si>
  <si>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</si>
  <si>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</si>
  <si>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</si>
  <si>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</si>
  <si>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</si>
  <si>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</si>
  <si>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</si>
  <si>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</si>
  <si>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</si>
  <si>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</si>
  <si>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</si>
  <si>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</si>
  <si>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</si>
  <si>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</si>
  <si>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</si>
  <si>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</si>
  <si>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</si>
  <si>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</si>
  <si>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</si>
  <si>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</si>
  <si>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</si>
  <si>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</si>
  <si>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</si>
  <si>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</si>
  <si>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</si>
  <si>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</si>
  <si>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</si>
  <si>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</si>
  <si>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</si>
  <si>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</si>
  <si>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</si>
  <si>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</si>
  <si>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</si>
  <si>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</si>
  <si>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</si>
  <si>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</si>
  <si>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</si>
  <si>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</si>
  <si>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</si>
  <si>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</si>
  <si>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</si>
  <si>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</si>
  <si>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</si>
  <si>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</si>
  <si>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</si>
  <si>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</si>
  <si>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</si>
  <si>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</si>
  <si>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</si>
  <si>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</si>
  <si>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</si>
  <si>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</si>
  <si>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</si>
  <si>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</si>
  <si>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</si>
  <si>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</si>
  <si>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</si>
  <si>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</si>
  <si>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</si>
  <si>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</si>
  <si>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</si>
  <si>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</si>
  <si>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</si>
  <si>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</si>
  <si>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</si>
  <si>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</si>
  <si>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</si>
  <si>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</si>
  <si>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</si>
  <si>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</si>
  <si>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</si>
  <si>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</si>
  <si>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</si>
  <si>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</si>
  <si>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</si>
  <si>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</si>
  <si>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</si>
  <si>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</si>
  <si>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</si>
  <si>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</si>
  <si>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</si>
  <si>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</si>
  <si>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</si>
  <si>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</si>
  <si>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</si>
  <si>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</si>
  <si>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</si>
  <si>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</si>
  <si>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</si>
  <si>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</si>
  <si>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</si>
  <si>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</si>
  <si>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</si>
  <si>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</si>
  <si>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</si>
  <si>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</si>
  <si>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</si>
  <si>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</si>
  <si>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</si>
  <si>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</si>
  <si>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</si>
  <si>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</si>
  <si>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</si>
  <si>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</si>
  <si>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</si>
  <si>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</si>
  <si>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</si>
  <si>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</si>
  <si>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</si>
  <si>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</si>
  <si>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</si>
  <si>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</si>
  <si>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</si>
  <si>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</si>
  <si>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</si>
  <si>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</si>
  <si>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</si>
  <si>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</si>
  <si>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</si>
  <si>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</si>
  <si>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</si>
  <si>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</si>
  <si>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</si>
  <si>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</si>
  <si>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</si>
  <si>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</si>
  <si>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</si>
  <si>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</si>
  <si>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</si>
  <si>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</si>
  <si>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</si>
  <si>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</si>
  <si>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</si>
  <si>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</si>
  <si>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</si>
  <si>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</si>
  <si>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</si>
  <si>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</si>
  <si>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</si>
  <si>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</si>
  <si>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</si>
  <si>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</si>
  <si>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</si>
  <si>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</si>
  <si>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</si>
  <si>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</si>
  <si>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</si>
  <si>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</si>
  <si>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</si>
  <si>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</si>
  <si>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</si>
  <si>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</si>
  <si>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</si>
  <si>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</si>
  <si>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</si>
  <si>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</si>
  <si>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</si>
  <si>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</si>
  <si>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</si>
  <si>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</si>
  <si>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</si>
  <si>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</si>
  <si>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</si>
  <si>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</si>
  <si>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</si>
  <si>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</si>
  <si>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</si>
  <si>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</si>
  <si>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</si>
  <si>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</si>
  <si>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</si>
  <si>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</si>
  <si>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</si>
  <si>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</si>
  <si>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</si>
  <si>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</si>
  <si>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</si>
  <si>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</si>
  <si>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</si>
  <si>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</si>
  <si>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</si>
  <si>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</si>
  <si>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</si>
  <si>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</si>
  <si>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</si>
  <si>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</si>
  <si>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</si>
  <si>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</si>
  <si>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</si>
  <si>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</si>
  <si>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</si>
  <si>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</si>
  <si>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</si>
  <si>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</si>
  <si>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</si>
  <si>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</si>
  <si>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</si>
  <si>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</si>
  <si>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</si>
  <si>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</si>
  <si>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</si>
  <si>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</si>
  <si>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</si>
  <si>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</si>
  <si>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</si>
  <si>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</si>
  <si>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</si>
  <si>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</si>
  <si>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</si>
  <si>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</si>
  <si>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</si>
  <si>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</si>
  <si>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</si>
  <si>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</si>
  <si>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</si>
  <si>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</si>
  <si>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</si>
  <si>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</si>
  <si>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</si>
  <si>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</si>
  <si>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</si>
  <si>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</si>
  <si>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</si>
  <si>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</si>
  <si>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</si>
  <si>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</si>
  <si>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</si>
  <si>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</si>
  <si>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</si>
  <si>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</si>
  <si>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</si>
  <si>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浄化槽事業会計</t>
    <phoneticPr fontId="5"/>
  </si>
  <si>
    <t>船舶事業会計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</si>
  <si>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</si>
  <si>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</si>
  <si>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</si>
  <si>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</si>
  <si>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</si>
  <si>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</si>
  <si>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</si>
  <si>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</si>
  <si>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</si>
  <si>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</si>
  <si>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</si>
  <si>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</si>
  <si>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</si>
  <si>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</si>
  <si>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</si>
  <si>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</si>
  <si>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</si>
  <si>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</si>
  <si>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</si>
  <si>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</si>
  <si>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</si>
  <si>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</si>
  <si>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</si>
  <si>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</si>
  <si>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</si>
  <si>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</si>
  <si>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</si>
  <si>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</si>
  <si>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</si>
  <si>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</si>
  <si>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</si>
  <si>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</si>
  <si>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</si>
  <si>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</si>
  <si>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</si>
  <si>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</si>
  <si>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</si>
  <si>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</si>
  <si>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</si>
  <si>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</si>
  <si>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</si>
  <si>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</si>
  <si>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</si>
  <si>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</si>
  <si>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</si>
  <si>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</si>
  <si>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</si>
  <si>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</si>
  <si>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</si>
  <si>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</si>
  <si>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</si>
  <si>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</si>
  <si>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</si>
  <si>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</si>
  <si>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</si>
  <si>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</si>
  <si>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</si>
  <si>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</si>
  <si>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</si>
  <si>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</si>
  <si>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</si>
  <si>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</si>
  <si>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</si>
  <si>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</si>
  <si>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</si>
  <si>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</si>
  <si>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</si>
  <si>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</si>
  <si>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</si>
  <si>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</si>
  <si>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</si>
  <si>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</si>
  <si>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</si>
  <si>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</si>
  <si>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</si>
  <si>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</si>
  <si>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</si>
  <si>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</si>
  <si>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</si>
  <si>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</si>
  <si>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</si>
  <si>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</si>
  <si>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</si>
  <si>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</si>
  <si>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</si>
  <si>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</si>
  <si>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</si>
  <si>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</si>
  <si>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</si>
  <si>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</si>
  <si>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</si>
  <si>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</si>
  <si>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</si>
  <si>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</si>
  <si>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</si>
  <si>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</si>
  <si>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</si>
  <si>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</si>
  <si>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</si>
  <si>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</si>
  <si>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</si>
  <si>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</si>
  <si>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</si>
  <si>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</si>
  <si>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</si>
  <si>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</si>
  <si>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</si>
  <si>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</si>
  <si>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</si>
  <si>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</si>
  <si>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</si>
  <si>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</si>
  <si>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</si>
  <si>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</si>
  <si>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</si>
  <si>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</si>
  <si>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</si>
  <si>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</si>
  <si>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</si>
  <si>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</si>
  <si>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</si>
  <si>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</si>
  <si>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</si>
  <si>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</si>
  <si>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</si>
  <si>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</si>
  <si>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</si>
  <si>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</si>
  <si>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</si>
  <si>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</si>
  <si>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</si>
  <si>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</si>
  <si>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</si>
  <si>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</si>
  <si>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</si>
  <si>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</si>
  <si>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</si>
  <si>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 4.21</t>
  </si>
  <si>
    <t>▲ 4.06</t>
  </si>
  <si>
    <t>上水道事業会計</t>
  </si>
  <si>
    <t>一般会計</t>
  </si>
  <si>
    <t>公共下水道事業会計</t>
  </si>
  <si>
    <t>簡易水道事業会計</t>
  </si>
  <si>
    <t>国民健康保険事業会計</t>
  </si>
  <si>
    <t>船舶事業会計</t>
  </si>
  <si>
    <t>浄化槽事業会計</t>
  </si>
  <si>
    <t>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</si>
  <si>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</si>
  <si>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</si>
  <si>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</si>
  <si>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</si>
  <si>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</si>
  <si>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</si>
  <si>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</si>
  <si>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</si>
  <si>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いわぎ物産センター</t>
    <rPh sb="3" eb="5">
      <t>ブッサン</t>
    </rPh>
    <phoneticPr fontId="10"/>
  </si>
  <si>
    <t>株式会社いきなスポレク</t>
    <rPh sb="0" eb="4">
      <t>カブシキカイシャ</t>
    </rPh>
    <phoneticPr fontId="10"/>
  </si>
  <si>
    <t>愛媛県市町総合事務組合（退職手当事業分）</t>
    <rPh sb="0" eb="3">
      <t>エヒメケン</t>
    </rPh>
    <rPh sb="3" eb="4">
      <t>シ</t>
    </rPh>
    <rPh sb="4" eb="5">
      <t>マチ</t>
    </rPh>
    <rPh sb="5" eb="7">
      <t>ソウゴウ</t>
    </rPh>
    <rPh sb="7" eb="9">
      <t>ジム</t>
    </rPh>
    <rPh sb="9" eb="11">
      <t>クミアイ</t>
    </rPh>
    <rPh sb="12" eb="16">
      <t>タイショクテアテ</t>
    </rPh>
    <rPh sb="16" eb="18">
      <t>ジギョウ</t>
    </rPh>
    <rPh sb="18" eb="19">
      <t>ブン</t>
    </rPh>
    <phoneticPr fontId="10"/>
  </si>
  <si>
    <t>愛媛県市町総合事務組合（消防補償事業分）</t>
    <rPh sb="0" eb="3">
      <t>エヒメケン</t>
    </rPh>
    <rPh sb="3" eb="4">
      <t>シ</t>
    </rPh>
    <rPh sb="4" eb="5">
      <t>マチ</t>
    </rPh>
    <rPh sb="5" eb="7">
      <t>ソウゴウ</t>
    </rPh>
    <rPh sb="7" eb="9">
      <t>ジム</t>
    </rPh>
    <rPh sb="9" eb="11">
      <t>クミアイ</t>
    </rPh>
    <rPh sb="12" eb="14">
      <t>ショウボウ</t>
    </rPh>
    <rPh sb="14" eb="16">
      <t>ホショウ</t>
    </rPh>
    <rPh sb="16" eb="18">
      <t>ジギョウ</t>
    </rPh>
    <rPh sb="18" eb="19">
      <t>ブン</t>
    </rPh>
    <phoneticPr fontId="10"/>
  </si>
  <si>
    <t>愛媛県市町総合事務組合（交通災害事業分）</t>
    <rPh sb="0" eb="3">
      <t>エヒメケン</t>
    </rPh>
    <rPh sb="3" eb="4">
      <t>シ</t>
    </rPh>
    <rPh sb="4" eb="5">
      <t>マチ</t>
    </rPh>
    <rPh sb="5" eb="7">
      <t>ソウゴウ</t>
    </rPh>
    <rPh sb="7" eb="9">
      <t>ジム</t>
    </rPh>
    <rPh sb="9" eb="11">
      <t>クミアイ</t>
    </rPh>
    <rPh sb="12" eb="14">
      <t>コウツウ</t>
    </rPh>
    <rPh sb="14" eb="16">
      <t>サイガイ</t>
    </rPh>
    <rPh sb="16" eb="18">
      <t>ジギョウ</t>
    </rPh>
    <rPh sb="18" eb="19">
      <t>ブン</t>
    </rPh>
    <phoneticPr fontId="10"/>
  </si>
  <si>
    <t>愛媛県市町総合事務組合（自治会館事業分）</t>
    <rPh sb="0" eb="3">
      <t>エヒメケン</t>
    </rPh>
    <rPh sb="3" eb="4">
      <t>シ</t>
    </rPh>
    <rPh sb="4" eb="5">
      <t>マチ</t>
    </rPh>
    <rPh sb="5" eb="7">
      <t>ソウゴウ</t>
    </rPh>
    <rPh sb="7" eb="9">
      <t>ジム</t>
    </rPh>
    <rPh sb="9" eb="11">
      <t>クミアイ</t>
    </rPh>
    <rPh sb="12" eb="14">
      <t>ジチ</t>
    </rPh>
    <rPh sb="14" eb="16">
      <t>カイカン</t>
    </rPh>
    <rPh sb="16" eb="18">
      <t>ジギョウ</t>
    </rPh>
    <rPh sb="18" eb="19">
      <t>ブン</t>
    </rPh>
    <phoneticPr fontId="10"/>
  </si>
  <si>
    <t>愛媛県市町総合事務組合（議員公務災害事業分）</t>
    <rPh sb="0" eb="3">
      <t>エヒメケン</t>
    </rPh>
    <rPh sb="3" eb="4">
      <t>シ</t>
    </rPh>
    <rPh sb="4" eb="5">
      <t>マチ</t>
    </rPh>
    <rPh sb="5" eb="7">
      <t>ソウゴウ</t>
    </rPh>
    <rPh sb="7" eb="9">
      <t>ジム</t>
    </rPh>
    <rPh sb="9" eb="11">
      <t>クミアイ</t>
    </rPh>
    <rPh sb="12" eb="14">
      <t>ギイン</t>
    </rPh>
    <rPh sb="14" eb="16">
      <t>コウム</t>
    </rPh>
    <rPh sb="16" eb="18">
      <t>サイガイ</t>
    </rPh>
    <rPh sb="18" eb="20">
      <t>ジギョウ</t>
    </rPh>
    <rPh sb="20" eb="21">
      <t>ブン</t>
    </rPh>
    <phoneticPr fontId="10"/>
  </si>
  <si>
    <t>愛媛県市町総合事務組合（共通経費分）</t>
    <rPh sb="0" eb="3">
      <t>エヒメケン</t>
    </rPh>
    <rPh sb="3" eb="4">
      <t>シ</t>
    </rPh>
    <rPh sb="4" eb="5">
      <t>マチ</t>
    </rPh>
    <rPh sb="5" eb="7">
      <t>ソウゴウ</t>
    </rPh>
    <rPh sb="7" eb="9">
      <t>ジム</t>
    </rPh>
    <rPh sb="9" eb="11">
      <t>クミアイ</t>
    </rPh>
    <rPh sb="12" eb="14">
      <t>キョウツウ</t>
    </rPh>
    <rPh sb="14" eb="16">
      <t>ケイヒ</t>
    </rPh>
    <rPh sb="16" eb="17">
      <t>ブン</t>
    </rPh>
    <phoneticPr fontId="10"/>
  </si>
  <si>
    <t>愛媛地方税滞納整理機構</t>
    <rPh sb="0" eb="2">
      <t>エヒメ</t>
    </rPh>
    <rPh sb="2" eb="5">
      <t>チホウゼイ</t>
    </rPh>
    <rPh sb="5" eb="9">
      <t>タイノウセイリ</t>
    </rPh>
    <rPh sb="9" eb="11">
      <t>キコウ</t>
    </rPh>
    <phoneticPr fontId="10"/>
  </si>
  <si>
    <t>愛媛県後期高齢者医療広域連合（一般会計）</t>
    <rPh sb="0" eb="3">
      <t>エヒメケン</t>
    </rPh>
    <rPh sb="3" eb="5">
      <t>コウキ</t>
    </rPh>
    <rPh sb="5" eb="8">
      <t>コウレイシャ</t>
    </rPh>
    <rPh sb="8" eb="10">
      <t>イリョウ</t>
    </rPh>
    <rPh sb="10" eb="12">
      <t>コウイキ</t>
    </rPh>
    <rPh sb="12" eb="14">
      <t>レンゴウ</t>
    </rPh>
    <rPh sb="15" eb="19">
      <t>イッパンカイケイ</t>
    </rPh>
    <phoneticPr fontId="10"/>
  </si>
  <si>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</si>
  <si>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ふるさと振興基金</t>
    <rPh sb="4" eb="6">
      <t>シンコウ</t>
    </rPh>
    <rPh sb="6" eb="8">
      <t>キキン</t>
    </rPh>
    <phoneticPr fontId="5"/>
  </si>
  <si>
    <t>水と土保全基金</t>
    <rPh sb="0" eb="1">
      <t>ミズ</t>
    </rPh>
    <rPh sb="2" eb="5">
      <t>ツチホゼン</t>
    </rPh>
    <rPh sb="5" eb="7">
      <t>キキン</t>
    </rPh>
    <phoneticPr fontId="2"/>
  </si>
  <si>
    <t>森林環境譲与税基金</t>
    <rPh sb="0" eb="7">
      <t>シンリンカンキョウジョウヨゼイ</t>
    </rPh>
    <rPh sb="7" eb="9">
      <t>キキン</t>
    </rPh>
    <phoneticPr fontId="2"/>
  </si>
  <si>
    <t>-</t>
    <phoneticPr fontId="2"/>
  </si>
  <si>
    <t>-</t>
    <phoneticPr fontId="2"/>
  </si>
  <si>
    <t>地域振興基金</t>
    <rPh sb="0" eb="2">
      <t>チイキ</t>
    </rPh>
    <rPh sb="2" eb="4">
      <t>シンコウ</t>
    </rPh>
    <rPh sb="4" eb="6">
      <t>キキン</t>
    </rPh>
    <phoneticPr fontId="5"/>
  </si>
  <si>
    <t>ふるさと整備基金</t>
    <rPh sb="4" eb="6">
      <t>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</si>
</sst>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4FD-4D46-BB4F-F56136479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252371</c:v>
                </c:pt>
                <c:pt idx="1">
                  <c:v>231471</c:v>
                </c:pt>
                <c:pt idx="2">
                  <c:v>133933</c:v>
                </c:pt>
                <c:pt idx="3">
                  <c:v>271716</c:v>
                </c:pt>
                <c:pt idx="4">
                  <c:v>158428</c:v>
                </c:pt>
              </c:numCache>
            </c:numRef>
          </c:val>
          <c:smooth val="0"/>
          <c:extLst>
            <c:ext xmlns:c16="http://schemas.microsoft.com/office/drawing/2014/chart" uri="{C3380CC4-5D6E-409C-BE32-E72D297353CC}">
              <c16:uniqueId val="{00000001-C4FD-4D46-BB4F-F56136479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1.1299999999999999</c:v>
                </c:pt>
                <c:pt idx="1">
                  <c:v>3.09</c:v>
                </c:pt>
                <c:pt idx="2">
                  <c:v>1.78</c:v>
                </c:pt>
                <c:pt idx="3">
                  <c:v>1.77</c:v>
                </c:pt>
                <c:pt idx="4">
                  <c:v>1.78</c:v>
                </c:pt>
              </c:numCache>
            </c:numRef>
          </c:val>
          <c:extLst>
            <c:ext xmlns:c16="http://schemas.microsoft.com/office/drawing/2014/chart" uri="{C3380CC4-5D6E-409C-BE32-E72D297353CC}">
              <c16:uniqueId val="{00000000-C527-4C4A-AA8D-601BEE156A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25.65</c:v>
                </c:pt>
                <c:pt idx="1">
                  <c:v>24.54</c:v>
                </c:pt>
                <c:pt idx="2">
                  <c:v>27.56</c:v>
                </c:pt>
                <c:pt idx="3">
                  <c:v>23.43</c:v>
                </c:pt>
                <c:pt idx="4">
                  <c:v>18.850000000000001</c:v>
                </c:pt>
              </c:numCache>
            </c:numRef>
          </c:val>
          <c:extLst>
            <c:ext xmlns:c16="http://schemas.microsoft.com/office/drawing/2014/chart" uri="{C3380CC4-5D6E-409C-BE32-E72D297353CC}">
              <c16:uniqueId val="{00000001-C527-4C4A-AA8D-601BEE156A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1.78</c:v>
                </c:pt>
                <c:pt idx="1">
                  <c:v>2.0099999999999998</c:v>
                </c:pt>
                <c:pt idx="2">
                  <c:v>-0.21</c:v>
                </c:pt>
                <c:pt idx="3">
                  <c:v>-4.21</c:v>
                </c:pt>
                <c:pt idx="4">
                  <c:v>-4.0599999999999996</c:v>
                </c:pt>
              </c:numCache>
            </c:numRef>
          </c:val>
          <c:smooth val="0"/>
          <c:extLst>
            <c:ext xmlns:c16="http://schemas.microsoft.com/office/drawing/2014/chart" uri="{C3380CC4-5D6E-409C-BE32-E72D297353CC}">
              <c16:uniqueId val="{00000002-C527-4C4A-AA8D-601BEE156A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0.37</c:v>
                </c:pt>
                <c:pt idx="4">
                  <c:v>#N/A</c:v>
                </c:pt>
                <c:pt idx="5">
                  <c:v>0.56000000000000005</c:v>
                </c:pt>
                <c:pt idx="6">
                  <c:v>#N/A</c:v>
                </c:pt>
                <c:pt idx="7">
                  <c:v>0.5</c:v>
                </c:pt>
                <c:pt idx="8">
                  <c:v>#N/A</c:v>
                </c:pt>
                <c:pt idx="9">
                  <c:v>0.15</c:v>
                </c:pt>
              </c:numCache>
            </c:numRef>
          </c:val>
          <c:extLst>
            <c:ext xmlns:c16="http://schemas.microsoft.com/office/drawing/2014/chart" uri="{C3380CC4-5D6E-409C-BE32-E72D297353CC}">
              <c16:uniqueId val="{00000000-DCAF-45E8-8904-CFE2C20634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AF-45E8-8904-CFE2C206348B}"/>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0.02</c:v>
                </c:pt>
                <c:pt idx="4">
                  <c:v>#N/A</c:v>
                </c:pt>
                <c:pt idx="5">
                  <c:v>0.02</c:v>
                </c:pt>
                <c:pt idx="6">
                  <c:v>#N/A</c:v>
                </c:pt>
                <c:pt idx="7">
                  <c:v>0.03</c:v>
                </c:pt>
                <c:pt idx="8">
                  <c:v>#N/A</c:v>
                </c:pt>
                <c:pt idx="9">
                  <c:v>0.06</c:v>
                </c:pt>
              </c:numCache>
            </c:numRef>
          </c:val>
          <c:extLst>
            <c:ext xmlns:c16="http://schemas.microsoft.com/office/drawing/2014/chart" uri="{C3380CC4-5D6E-409C-BE32-E72D297353CC}">
              <c16:uniqueId val="{00000002-DCAF-45E8-8904-CFE2C206348B}"/>
            </c:ext>
          </c:extLst>
        </c:ser>
        <c:ser>
          <c:idx val="3"/>
          <c:order val="3"/>
          <c:tx>
            <c:strRef>
              <c:f>データシート!$A$30</c:f>
              <c:strCache>
                <c:ptCount val="1"/>
                <c:pt idx="0">
                  <c:v>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0.01</c:v>
                </c:pt>
                <c:pt idx="4">
                  <c:v>#N/A</c:v>
                </c:pt>
                <c:pt idx="5">
                  <c:v>0.01</c:v>
                </c:pt>
                <c:pt idx="6">
                  <c:v>#N/A</c:v>
                </c:pt>
                <c:pt idx="7">
                  <c:v>0.46</c:v>
                </c:pt>
                <c:pt idx="8">
                  <c:v>#N/A</c:v>
                </c:pt>
                <c:pt idx="9">
                  <c:v>0.15</c:v>
                </c:pt>
              </c:numCache>
            </c:numRef>
          </c:val>
          <c:extLst>
            <c:ext xmlns:c16="http://schemas.microsoft.com/office/drawing/2014/chart" uri="{C3380CC4-5D6E-409C-BE32-E72D297353CC}">
              <c16:uniqueId val="{00000003-DCAF-45E8-8904-CFE2C206348B}"/>
            </c:ext>
          </c:extLst>
        </c:ser>
        <c:ser>
          <c:idx val="4"/>
          <c:order val="4"/>
          <c:tx>
            <c:strRef>
              <c:f>データシート!$A$31</c:f>
              <c:strCache>
                <c:ptCount val="1"/>
                <c:pt idx="0">
                  <c:v>船舶事業会計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1.27</c:v>
                </c:pt>
                <c:pt idx="2">
                  <c:v>#N/A</c:v>
                </c:pt>
                <c:pt idx="3">
                  <c:v>1.39</c:v>
                </c:pt>
                <c:pt idx="4">
                  <c:v>#N/A</c:v>
                </c:pt>
                <c:pt idx="5">
                  <c:v>0.96</c:v>
                </c:pt>
                <c:pt idx="6">
                  <c:v>#N/A</c:v>
                </c:pt>
                <c:pt idx="7">
                  <c:v>0.48</c:v>
                </c:pt>
                <c:pt idx="8">
                  <c:v>#N/A</c:v>
                </c:pt>
                <c:pt idx="9">
                  <c:v>0.19</c:v>
                </c:pt>
              </c:numCache>
            </c:numRef>
          </c:val>
          <c:extLst>
            <c:ext xmlns:c16="http://schemas.microsoft.com/office/drawing/2014/chart" uri="{C3380CC4-5D6E-409C-BE32-E72D297353CC}">
              <c16:uniqueId val="{00000004-DCAF-45E8-8904-CFE2C206348B}"/>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0.26</c:v>
                </c:pt>
                <c:pt idx="4">
                  <c:v>#N/A</c:v>
                </c:pt>
                <c:pt idx="5">
                  <c:v>0.36</c:v>
                </c:pt>
                <c:pt idx="6">
                  <c:v>#N/A</c:v>
                </c:pt>
                <c:pt idx="7">
                  <c:v>0.5</c:v>
                </c:pt>
                <c:pt idx="8">
                  <c:v>#N/A</c:v>
                </c:pt>
                <c:pt idx="9">
                  <c:v>0.31</c:v>
                </c:pt>
              </c:numCache>
            </c:numRef>
          </c:val>
          <c:extLst>
            <c:ext xmlns:c16="http://schemas.microsoft.com/office/drawing/2014/chart" uri="{C3380CC4-5D6E-409C-BE32-E72D297353CC}">
              <c16:uniqueId val="{00000005-DCAF-45E8-8904-CFE2C206348B}"/>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0.6</c:v>
                </c:pt>
                <c:pt idx="8">
                  <c:v>#N/A</c:v>
                </c:pt>
                <c:pt idx="9">
                  <c:v>0.54</c:v>
                </c:pt>
              </c:numCache>
            </c:numRef>
          </c:val>
          <c:extLst>
            <c:ext xmlns:c16="http://schemas.microsoft.com/office/drawing/2014/chart" uri="{C3380CC4-5D6E-409C-BE32-E72D297353CC}">
              <c16:uniqueId val="{00000006-DCAF-45E8-8904-CFE2C206348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0.03</c:v>
                </c:pt>
                <c:pt idx="4">
                  <c:v>#N/A</c:v>
                </c:pt>
                <c:pt idx="5">
                  <c:v>0.02</c:v>
                </c:pt>
                <c:pt idx="6">
                  <c:v>#N/A</c:v>
                </c:pt>
                <c:pt idx="7">
                  <c:v>0.39</c:v>
                </c:pt>
                <c:pt idx="8">
                  <c:v>#N/A</c:v>
                </c:pt>
                <c:pt idx="9">
                  <c:v>1.1100000000000001</c:v>
                </c:pt>
              </c:numCache>
            </c:numRef>
          </c:val>
          <c:extLst>
            <c:ext xmlns:c16="http://schemas.microsoft.com/office/drawing/2014/chart" uri="{C3380CC4-5D6E-409C-BE32-E72D297353CC}">
              <c16:uniqueId val="{00000007-DCAF-45E8-8904-CFE2C20634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c:v>
                </c:pt>
                <c:pt idx="2">
                  <c:v>#N/A</c:v>
                </c:pt>
                <c:pt idx="3">
                  <c:v>3.05</c:v>
                </c:pt>
                <c:pt idx="4">
                  <c:v>#N/A</c:v>
                </c:pt>
                <c:pt idx="5">
                  <c:v>1.74</c:v>
                </c:pt>
                <c:pt idx="6">
                  <c:v>#N/A</c:v>
                </c:pt>
                <c:pt idx="7">
                  <c:v>1.73</c:v>
                </c:pt>
                <c:pt idx="8">
                  <c:v>#N/A</c:v>
                </c:pt>
                <c:pt idx="9">
                  <c:v>1.74</c:v>
                </c:pt>
              </c:numCache>
            </c:numRef>
          </c:val>
          <c:extLst>
            <c:ext xmlns:c16="http://schemas.microsoft.com/office/drawing/2014/chart" uri="{C3380CC4-5D6E-409C-BE32-E72D297353CC}">
              <c16:uniqueId val="{00000008-DCAF-45E8-8904-CFE2C206348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12.52</c:v>
                </c:pt>
                <c:pt idx="2">
                  <c:v>#N/A</c:v>
                </c:pt>
                <c:pt idx="3">
                  <c:v>13.36</c:v>
                </c:pt>
                <c:pt idx="4">
                  <c:v>#N/A</c:v>
                </c:pt>
                <c:pt idx="5">
                  <c:v>15.79</c:v>
                </c:pt>
                <c:pt idx="6">
                  <c:v>#N/A</c:v>
                </c:pt>
                <c:pt idx="7">
                  <c:v>17.02</c:v>
                </c:pt>
                <c:pt idx="8">
                  <c:v>#N/A</c:v>
                </c:pt>
                <c:pt idx="9">
                  <c:v>17.64</c:v>
                </c:pt>
              </c:numCache>
            </c:numRef>
          </c:val>
          <c:extLst>
            <c:ext xmlns:c16="http://schemas.microsoft.com/office/drawing/2014/chart" uri="{C3380CC4-5D6E-409C-BE32-E72D297353CC}">
              <c16:uniqueId val="{00000009-DCAF-45E8-8904-CFE2C20634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1077</c:v>
                </c:pt>
                <c:pt idx="5">
                  <c:v>1021</c:v>
                </c:pt>
                <c:pt idx="8">
                  <c:v>977</c:v>
                </c:pt>
                <c:pt idx="11">
                  <c:v>924</c:v>
                </c:pt>
                <c:pt idx="14">
                  <c:v>937</c:v>
                </c:pt>
              </c:numCache>
            </c:numRef>
          </c:val>
          <c:extLst>
            <c:ext xmlns:c16="http://schemas.microsoft.com/office/drawing/2014/chart" uri="{C3380CC4-5D6E-409C-BE32-E72D297353CC}">
              <c16:uniqueId val="{00000000-B374-413E-B9E9-0FF6936837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74-413E-B9E9-0FF6936837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74-413E-B9E9-0FF6936837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74-413E-B9E9-0FF6936837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255</c:v>
                </c:pt>
                <c:pt idx="3">
                  <c:v>265</c:v>
                </c:pt>
                <c:pt idx="6">
                  <c:v>248</c:v>
                </c:pt>
                <c:pt idx="9">
                  <c:v>252</c:v>
                </c:pt>
                <c:pt idx="12">
                  <c:v>249</c:v>
                </c:pt>
              </c:numCache>
            </c:numRef>
          </c:val>
          <c:extLst>
            <c:ext xmlns:c16="http://schemas.microsoft.com/office/drawing/2014/chart" uri="{C3380CC4-5D6E-409C-BE32-E72D297353CC}">
              <c16:uniqueId val="{00000004-B374-413E-B9E9-0FF6936837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74-413E-B9E9-0FF6936837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74-413E-B9E9-0FF6936837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1235</c:v>
                </c:pt>
                <c:pt idx="3">
                  <c:v>1173</c:v>
                </c:pt>
                <c:pt idx="6">
                  <c:v>1188</c:v>
                </c:pt>
                <c:pt idx="9">
                  <c:v>1122</c:v>
                </c:pt>
                <c:pt idx="12">
                  <c:v>1162</c:v>
                </c:pt>
              </c:numCache>
            </c:numRef>
          </c:val>
          <c:extLst>
            <c:ext xmlns:c16="http://schemas.microsoft.com/office/drawing/2014/chart" uri="{C3380CC4-5D6E-409C-BE32-E72D297353CC}">
              <c16:uniqueId val="{00000007-B374-413E-B9E9-0FF6936837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417</c:v>
                </c:pt>
                <c:pt idx="5">
                  <c:v>#N/A</c:v>
                </c:pt>
                <c:pt idx="6">
                  <c:v>#N/A</c:v>
                </c:pt>
                <c:pt idx="7">
                  <c:v>459</c:v>
                </c:pt>
                <c:pt idx="8">
                  <c:v>#N/A</c:v>
                </c:pt>
                <c:pt idx="9">
                  <c:v>#N/A</c:v>
                </c:pt>
                <c:pt idx="10">
                  <c:v>450</c:v>
                </c:pt>
                <c:pt idx="11">
                  <c:v>#N/A</c:v>
                </c:pt>
                <c:pt idx="12">
                  <c:v>#N/A</c:v>
                </c:pt>
                <c:pt idx="13">
                  <c:v>474</c:v>
                </c:pt>
                <c:pt idx="14">
                  <c:v>#N/A</c:v>
                </c:pt>
              </c:numCache>
            </c:numRef>
          </c:val>
          <c:smooth val="0"/>
          <c:extLst>
            <c:ext xmlns:c16="http://schemas.microsoft.com/office/drawing/2014/chart" uri="{C3380CC4-5D6E-409C-BE32-E72D297353CC}">
              <c16:uniqueId val="{00000008-B374-413E-B9E9-0FF6936837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7690</c:v>
                </c:pt>
                <c:pt idx="5">
                  <c:v>7442</c:v>
                </c:pt>
                <c:pt idx="8">
                  <c:v>6887</c:v>
                </c:pt>
                <c:pt idx="11">
                  <c:v>6630</c:v>
                </c:pt>
                <c:pt idx="14">
                  <c:v>5991</c:v>
                </c:pt>
              </c:numCache>
            </c:numRef>
          </c:val>
          <c:extLst>
            <c:ext xmlns:c16="http://schemas.microsoft.com/office/drawing/2014/chart" uri="{C3380CC4-5D6E-409C-BE32-E72D297353CC}">
              <c16:uniqueId val="{00000000-D482-4672-9D02-0AC8497CB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1078</c:v>
                </c:pt>
                <c:pt idx="5">
                  <c:v>983</c:v>
                </c:pt>
                <c:pt idx="8">
                  <c:v>889</c:v>
                </c:pt>
                <c:pt idx="11">
                  <c:v>798</c:v>
                </c:pt>
                <c:pt idx="14">
                  <c:v>707</c:v>
                </c:pt>
              </c:numCache>
            </c:numRef>
          </c:val>
          <c:extLst>
            <c:ext xmlns:c16="http://schemas.microsoft.com/office/drawing/2014/chart" uri="{C3380CC4-5D6E-409C-BE32-E72D297353CC}">
              <c16:uniqueId val="{00000001-D482-4672-9D02-0AC8497CB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2084</c:v>
                </c:pt>
                <c:pt idx="5">
                  <c:v>2136</c:v>
                </c:pt>
                <c:pt idx="8">
                  <c:v>2213</c:v>
                </c:pt>
                <c:pt idx="11">
                  <c:v>1894</c:v>
                </c:pt>
                <c:pt idx="14">
                  <c:v>1584</c:v>
                </c:pt>
              </c:numCache>
            </c:numRef>
          </c:val>
          <c:extLst>
            <c:ext xmlns:c16="http://schemas.microsoft.com/office/drawing/2014/chart" uri="{C3380CC4-5D6E-409C-BE32-E72D297353CC}">
              <c16:uniqueId val="{00000002-D482-4672-9D02-0AC8497CB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82-4672-9D02-0AC8497CB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82-4672-9D02-0AC8497CB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82-4672-9D02-0AC8497CB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315</c:v>
                </c:pt>
                <c:pt idx="3">
                  <c:v>297</c:v>
                </c:pt>
                <c:pt idx="6">
                  <c:v>271</c:v>
                </c:pt>
                <c:pt idx="9">
                  <c:v>270</c:v>
                </c:pt>
                <c:pt idx="12">
                  <c:v>222</c:v>
                </c:pt>
              </c:numCache>
            </c:numRef>
          </c:val>
          <c:extLst>
            <c:ext xmlns:c16="http://schemas.microsoft.com/office/drawing/2014/chart" uri="{C3380CC4-5D6E-409C-BE32-E72D297353CC}">
              <c16:uniqueId val="{00000006-D482-4672-9D02-0AC8497CB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482-4672-9D02-0AC8497CB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1971</c:v>
                </c:pt>
                <c:pt idx="3">
                  <c:v>1817</c:v>
                </c:pt>
                <c:pt idx="6">
                  <c:v>1650</c:v>
                </c:pt>
                <c:pt idx="9">
                  <c:v>1486</c:v>
                </c:pt>
                <c:pt idx="12">
                  <c:v>1266</c:v>
                </c:pt>
              </c:numCache>
            </c:numRef>
          </c:val>
          <c:extLst>
            <c:ext xmlns:c16="http://schemas.microsoft.com/office/drawing/2014/chart" uri="{C3380CC4-5D6E-409C-BE32-E72D297353CC}">
              <c16:uniqueId val="{00000008-D482-4672-9D02-0AC8497CB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82-4672-9D02-0AC8497CB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9981</c:v>
                </c:pt>
                <c:pt idx="3">
                  <c:v>9777</c:v>
                </c:pt>
                <c:pt idx="6">
                  <c:v>9004</c:v>
                </c:pt>
                <c:pt idx="9">
                  <c:v>8704</c:v>
                </c:pt>
                <c:pt idx="12">
                  <c:v>7982</c:v>
                </c:pt>
              </c:numCache>
            </c:numRef>
          </c:val>
          <c:extLst>
            <c:ext xmlns:c16="http://schemas.microsoft.com/office/drawing/2014/chart" uri="{C3380CC4-5D6E-409C-BE32-E72D297353CC}">
              <c16:uniqueId val="{0000000A-D482-4672-9D02-0AC8497CB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1415</c:v>
                </c:pt>
                <c:pt idx="2">
                  <c:v>#N/A</c:v>
                </c:pt>
                <c:pt idx="3">
                  <c:v>#N/A</c:v>
                </c:pt>
                <c:pt idx="4">
                  <c:v>1330</c:v>
                </c:pt>
                <c:pt idx="5">
                  <c:v>#N/A</c:v>
                </c:pt>
                <c:pt idx="6">
                  <c:v>#N/A</c:v>
                </c:pt>
                <c:pt idx="7">
                  <c:v>935</c:v>
                </c:pt>
                <c:pt idx="8">
                  <c:v>#N/A</c:v>
                </c:pt>
                <c:pt idx="9">
                  <c:v>#N/A</c:v>
                </c:pt>
                <c:pt idx="10">
                  <c:v>1138</c:v>
                </c:pt>
                <c:pt idx="11">
                  <c:v>#N/A</c:v>
                </c:pt>
                <c:pt idx="12">
                  <c:v>#N/A</c:v>
                </c:pt>
                <c:pt idx="13">
                  <c:v>1189</c:v>
                </c:pt>
                <c:pt idx="14">
                  <c:v>#N/A</c:v>
                </c:pt>
              </c:numCache>
            </c:numRef>
          </c:val>
          <c:smooth val="0"/>
          <c:extLst>
            <c:ext xmlns:c16="http://schemas.microsoft.com/office/drawing/2014/chart" uri="{C3380CC4-5D6E-409C-BE32-E72D297353CC}">
              <c16:uniqueId val="{0000000B-D482-4672-9D02-0AC8497CB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1118</c:v>
                </c:pt>
                <c:pt idx="1">
                  <c:v>948</c:v>
                </c:pt>
                <c:pt idx="2">
                  <c:v>778</c:v>
                </c:pt>
              </c:numCache>
            </c:numRef>
          </c:val>
          <c:extLst>
            <c:ext xmlns:c16="http://schemas.microsoft.com/office/drawing/2014/chart" uri="{C3380CC4-5D6E-409C-BE32-E72D297353CC}">
              <c16:uniqueId val="{00000000-B550-4AAE-831A-FD36B51236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446</c:v>
                </c:pt>
                <c:pt idx="1">
                  <c:v>312</c:v>
                </c:pt>
                <c:pt idx="2">
                  <c:v>233</c:v>
                </c:pt>
              </c:numCache>
            </c:numRef>
          </c:val>
          <c:extLst>
            <c:ext xmlns:c16="http://schemas.microsoft.com/office/drawing/2014/chart" uri="{C3380CC4-5D6E-409C-BE32-E72D297353CC}">
              <c16:uniqueId val="{00000001-B550-4AAE-831A-FD36B51236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774</c:v>
                </c:pt>
                <c:pt idx="1">
                  <c:v>766</c:v>
                </c:pt>
                <c:pt idx="2">
                  <c:v>703</c:v>
                </c:pt>
              </c:numCache>
            </c:numRef>
          </c:val>
          <c:extLst>
            <c:ext xmlns:c16="http://schemas.microsoft.com/office/drawing/2014/chart" uri="{C3380CC4-5D6E-409C-BE32-E72D297353CC}">
              <c16:uniqueId val="{00000002-B550-4AAE-831A-FD36B51236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元利償還金の額は令和元年度に実施した最終処分場や令和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年度に実施した長崎桟橋改修工事の償還開始に伴い増加し、単年度実質公債費比率は前年度より</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ポイント上昇し、３か年平均は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合併後に実施した情報通信基盤整備事業等の大型普通建設事業の償還を徐々に終えていることもあり、令和元年度をピークに元利償還金等は減少傾向にある。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地方債の現在高は減少傾向にあるが、財政調整基金や減債基金の取崩しを行ったことによる充当可能基金の減少等により将来負担比率は</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ポイントの上昇となった。令和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年度は、給与改定に伴う人件費</a:t>
          </a:r>
          <a:r>
            <a:rPr kumimoji="1" lang="ja-JP" altLang="en-US" sz="1100">
              <a:solidFill>
                <a:schemeClr val="dk1"/>
              </a:solidFill>
              <a:effectLst/>
              <a:latin typeface="+mn-lt"/>
              <a:ea typeface="+mn-ea"/>
              <a:cs typeface="+mn-cs"/>
            </a:rPr>
            <a:t>や物件費</a:t>
          </a:r>
          <a:r>
            <a:rPr kumimoji="1" lang="ja-JP" altLang="ja-JP" sz="1100">
              <a:solidFill>
                <a:schemeClr val="dk1"/>
              </a:solidFill>
              <a:effectLst/>
              <a:latin typeface="+mn-lt"/>
              <a:ea typeface="+mn-ea"/>
              <a:cs typeface="+mn-cs"/>
            </a:rPr>
            <a:t>の増額などの</a:t>
          </a:r>
          <a:r>
            <a:rPr kumimoji="1" lang="ja-JP" altLang="en-US" sz="1100">
              <a:solidFill>
                <a:schemeClr val="dk1"/>
              </a:solidFill>
              <a:effectLst/>
              <a:latin typeface="+mn-lt"/>
              <a:ea typeface="+mn-ea"/>
              <a:cs typeface="+mn-cs"/>
            </a:rPr>
            <a:t>影響により</a:t>
          </a:r>
          <a:r>
            <a:rPr kumimoji="1" lang="ja-JP" altLang="ja-JP" sz="1100">
              <a:solidFill>
                <a:schemeClr val="dk1"/>
              </a:solidFill>
              <a:effectLst/>
              <a:latin typeface="+mn-lt"/>
              <a:ea typeface="+mn-ea"/>
              <a:cs typeface="+mn-cs"/>
            </a:rPr>
            <a:t>基金の取り崩しを行った。</a:t>
          </a:r>
          <a:endParaRPr lang="ja-JP" altLang="ja-JP" sz="1400">
            <a:effectLst/>
          </a:endParaRPr>
        </a:p>
        <a:p>
          <a:r>
            <a:rPr kumimoji="1" lang="ja-JP" altLang="ja-JP" sz="1100">
              <a:solidFill>
                <a:schemeClr val="dk1"/>
              </a:solidFill>
              <a:effectLst/>
              <a:latin typeface="+mn-lt"/>
              <a:ea typeface="+mn-ea"/>
              <a:cs typeface="+mn-cs"/>
            </a:rPr>
            <a:t>　今後も人件費・公債費・繰出金の負担割合が大きいことから基金の取崩しが懸念されるため、人件費の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や公共施設の統廃合を推進することで、数値の上昇抑制に努める。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財政調整基金や減債基金の取崩し等により、基金全体としては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万円で、適正範囲（標準財政規模の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％）で基金残高を確保しているが、公共施設の更新等による大型事業や大規模災害などの不測の事態に備えて、今後も一定の金額の確保に努める。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地域振興基金・・・・・・町民の連帯の強化又は地域振興に要する経費の財源に充てることを目的としている。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ふるさと整備基金・・・・ふるさとの振興を円滑かつ効果的に行う経費の財源に充てることを目的としている。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ふるさと振興基金・・・・行政の広域化の要請に対処し、効率化と均衡のある発展を促進するため今治地区広域市町村圏の振興に関する施策の推進を図る経費の財源に充てることを目的としている。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水と土保全基金・・・・・土地改良施設の公益的機能を有効に発揮し、集落住民の共同活動を促進する経費の財源に充てることを目的としている。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森林環境譲与税基金・・・森林の整備及びその促進に関する施策の支援等を図る経費の財源に充てることを目的としている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ふるさと整備基金は、寄付金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百万円を積み立てたが、ふるさと振興に係る事業の推進に充てるため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地域振興基金は町民の連帯の強化又は地域振興に係る事業に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百万円を取崩したが、寄付金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森林環境譲与税基金は、森林環境整備等に係る事業の推進により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百万円取り崩したが、配分額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ふるさと整備基金は、ふるさと振興事業を推進するため、引き続き財源として活用する。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地域振興基金は、毎年度計画的に地域振興事業の財源に充てる予定。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森林環境譲与税基金は、森林環境整備等に係る事業を推進するため、引き続き財源として活用する。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人件費、公債費、物件費等の増加に伴う財源不足補填のため、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変動等による税収の減少や自然災害など不測の事態に備えるため、組織改革や業務改善による人件費の抑制、公共施設等の統廃合による物件費・公債費の縮減に努め、標準財政規模の１０％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臨時財政対策債償還基金費分と預金利息を積み立てたものの償還のため取崩しを行ったことにより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公債費については、ピークが過ぎたため徐々に減少していく見込みであるが、一般会計歳出総額に占める負担割合は高い傾向にあるため標準財政規模の５％を下回らないように努める。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少子高齢化に加え、歳入総額に占める自主財源割合は２割ほどで、財政基盤も弱いため、全国平均や類似団体平均を大きく下回っている。今後も人口減少対策の取り組みを進めながら、主要産業の育成、新たな雇用の創出など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％となった。主な要因は</a:t>
          </a:r>
          <a:r>
            <a:rPr kumimoji="1" lang="ja-JP" altLang="en-US" sz="1100">
              <a:solidFill>
                <a:schemeClr val="dk1"/>
              </a:solidFill>
              <a:effectLst/>
              <a:latin typeface="+mn-lt"/>
              <a:ea typeface="+mn-ea"/>
              <a:cs typeface="+mn-cs"/>
            </a:rPr>
            <a:t>歳入</a:t>
          </a:r>
          <a:r>
            <a:rPr kumimoji="1" lang="ja-JP" altLang="ja-JP" sz="1100">
              <a:solidFill>
                <a:schemeClr val="dk1"/>
              </a:solidFill>
              <a:effectLst/>
              <a:latin typeface="+mn-lt"/>
              <a:ea typeface="+mn-ea"/>
              <a:cs typeface="+mn-cs"/>
            </a:rPr>
            <a:t>面で</a:t>
          </a:r>
          <a:r>
            <a:rPr kumimoji="1" lang="ja-JP" altLang="en-US" sz="1100">
              <a:solidFill>
                <a:schemeClr val="dk1"/>
              </a:solidFill>
              <a:effectLst/>
              <a:latin typeface="+mn-lt"/>
              <a:ea typeface="+mn-ea"/>
              <a:cs typeface="+mn-cs"/>
            </a:rPr>
            <a:t>地方交付税や地方特例交付金等が増加したことによるものである。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義務的経費の経常収支比率も高止まりしており、</a:t>
          </a:r>
          <a:r>
            <a:rPr kumimoji="1" lang="en-US" altLang="ja-JP" sz="1100">
              <a:solidFill>
                <a:schemeClr val="dk1"/>
              </a:solidFill>
              <a:effectLst/>
              <a:latin typeface="+mn-lt"/>
              <a:ea typeface="+mn-ea"/>
              <a:cs typeface="+mn-cs"/>
            </a:rPr>
            <a:t>59.9</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ポイント上昇している。中でも人件費は</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％ともっとも高い数値となっており、今後も引き続き定員管理計画に基づいた適正な定員管理及び事務事業の見直しによる事業の集約化・効率化を行うことで、人件費の抑制に努める。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54504</xdr:rowOff>
    </xdr:from>
    <xdr:to>
      <xdr:col>23</xdr:col>
      <xdr:colOff>133350</xdr:colOff>
      <xdr:row>62</xdr:row>
      <xdr:rowOff>62547</xdr:rowOff>
    </xdr:to>
    <xdr:cxnSp macro="">
      <xdr:nvCxnSpPr>
        <xdr:cNvPr id="133" name="直線コネクタ 132"/>
        <xdr:cNvCxnSpPr/>
      </xdr:nvCxnSpPr>
      <xdr:spPr>
        <a:xfrm flipV="1">
          <a:off x="4114800" y="1068440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62547</xdr:rowOff>
    </xdr:to>
    <xdr:cxnSp macro="">
      <xdr:nvCxnSpPr>
        <xdr:cNvPr id="136" name="直線コネクタ 135"/>
        <xdr:cNvCxnSpPr/>
      </xdr:nvCxnSpPr>
      <xdr:spPr>
        <a:xfrm>
          <a:off x="3225800" y="10658263"/>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117369</xdr:rowOff>
    </xdr:from>
    <xdr:to>
      <xdr:col>15</xdr:col>
      <xdr:colOff>82550</xdr:colOff>
      <xdr:row>62</xdr:row>
      <xdr:rowOff>28363</xdr:rowOff>
    </xdr:to>
    <xdr:cxnSp macro="">
      <xdr:nvCxnSpPr>
        <xdr:cNvPr id="139" name="直線コネクタ 138"/>
        <xdr:cNvCxnSpPr/>
      </xdr:nvCxnSpPr>
      <xdr:spPr>
        <a:xfrm>
          <a:off x="2336800" y="10575819"/>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117369</xdr:rowOff>
    </xdr:from>
    <xdr:to>
      <xdr:col>11</xdr:col>
      <xdr:colOff>31750</xdr:colOff>
      <xdr:row>62</xdr:row>
      <xdr:rowOff>92710</xdr:rowOff>
    </xdr:to>
    <xdr:cxnSp macro="">
      <xdr:nvCxnSpPr>
        <xdr:cNvPr id="142" name="直線コネクタ 141"/>
        <xdr:cNvCxnSpPr/>
      </xdr:nvCxnSpPr>
      <xdr:spPr>
        <a:xfrm flipV="1">
          <a:off x="1447800" y="10575819"/>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3704</xdr:rowOff>
    </xdr:from>
    <xdr:to>
      <xdr:col>23</xdr:col>
      <xdr:colOff>184150</xdr:colOff>
      <xdr:row>62</xdr:row>
      <xdr:rowOff>105304</xdr:rowOff>
    </xdr:to>
    <xdr:sp macro="" textlink="">
      <xdr:nvSpPr>
        <xdr:cNvPr id="152" name="楕円 151"/>
        <xdr:cNvSpPr/>
      </xdr:nvSpPr>
      <xdr:spPr>
        <a:xfrm>
          <a:off x="49022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147231</xdr:rowOff>
    </xdr:from>
    <xdr:ext cx="762000" cy="259045"/>
    <xdr:sp macro="" textlink="">
      <xdr:nvSpPr>
        <xdr:cNvPr id="153" name="財政構造の弾力性該当値テキスト"/>
        <xdr:cNvSpPr txBox="1"/>
      </xdr:nvSpPr>
      <xdr:spPr>
        <a:xfrm>
          <a:off x="5041900" y="106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11747</xdr:rowOff>
    </xdr:from>
    <xdr:to>
      <xdr:col>19</xdr:col>
      <xdr:colOff>184150</xdr:colOff>
      <xdr:row>62</xdr:row>
      <xdr:rowOff>113347</xdr:rowOff>
    </xdr:to>
    <xdr:sp macro="" textlink="">
      <xdr:nvSpPr>
        <xdr:cNvPr id="154" name="楕円 153"/>
        <xdr:cNvSpPr/>
      </xdr:nvSpPr>
      <xdr:spPr>
        <a:xfrm>
          <a:off x="4064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55" name="テキスト ボックス 154"/>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6" name="楕円 155"/>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57" name="テキスト ボックス 156"/>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66569</xdr:rowOff>
    </xdr:from>
    <xdr:to>
      <xdr:col>11</xdr:col>
      <xdr:colOff>82550</xdr:colOff>
      <xdr:row>61</xdr:row>
      <xdr:rowOff>168169</xdr:rowOff>
    </xdr:to>
    <xdr:sp macro="" textlink="">
      <xdr:nvSpPr>
        <xdr:cNvPr id="158" name="楕円 157"/>
        <xdr:cNvSpPr/>
      </xdr:nvSpPr>
      <xdr:spPr>
        <a:xfrm>
          <a:off x="2286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152946</xdr:rowOff>
    </xdr:from>
    <xdr:ext cx="762000" cy="259045"/>
    <xdr:sp macro="" textlink="">
      <xdr:nvSpPr>
        <xdr:cNvPr id="159" name="テキスト ボックス 158"/>
        <xdr:cNvSpPr txBox="1"/>
      </xdr:nvSpPr>
      <xdr:spPr>
        <a:xfrm>
          <a:off x="1955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0" name="楕円 159"/>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1" name="テキスト ボックス 160"/>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１人当たり</a:t>
          </a:r>
          <a:r>
            <a:rPr kumimoji="1" lang="en-US" altLang="ja-JP" sz="1100">
              <a:solidFill>
                <a:schemeClr val="dk1"/>
              </a:solidFill>
              <a:effectLst/>
              <a:latin typeface="+mn-lt"/>
              <a:ea typeface="+mn-ea"/>
              <a:cs typeface="+mn-cs"/>
            </a:rPr>
            <a:t>439,997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37,041</a:t>
          </a:r>
          <a:r>
            <a:rPr kumimoji="1" lang="ja-JP" altLang="ja-JP" sz="1100">
              <a:solidFill>
                <a:schemeClr val="dk1"/>
              </a:solidFill>
              <a:effectLst/>
              <a:latin typeface="+mn-lt"/>
              <a:ea typeface="+mn-ea"/>
              <a:cs typeface="+mn-cs"/>
            </a:rPr>
            <a:t>円の増加となっており、類似団体平均を大きく上回っている。これは、離島同士の合併による行政サービスの低下を招かないよう総合支所・分庁併用方式を採用しているため、職員数が多くなっていることによるものである。また、その他の要因としては、離島間における地域格差の無いよう類似施設を複数有することから、維持管理費等による物件費が嵩んでいるため、今後は、公共施設等総合管理計画に基づき、施設の統廃合や集約化を進めることで施設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65878</xdr:rowOff>
    </xdr:from>
    <xdr:to>
      <xdr:col>23</xdr:col>
      <xdr:colOff>133350</xdr:colOff>
      <xdr:row>82</xdr:row>
      <xdr:rowOff>95672</xdr:rowOff>
    </xdr:to>
    <xdr:cxnSp macro="">
      <xdr:nvCxnSpPr>
        <xdr:cNvPr id="195" name="直線コネクタ 194"/>
        <xdr:cNvCxnSpPr/>
      </xdr:nvCxnSpPr>
      <xdr:spPr>
        <a:xfrm>
          <a:off x="4114800" y="14124778"/>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56400</xdr:rowOff>
    </xdr:from>
    <xdr:to>
      <xdr:col>19</xdr:col>
      <xdr:colOff>133350</xdr:colOff>
      <xdr:row>82</xdr:row>
      <xdr:rowOff>65878</xdr:rowOff>
    </xdr:to>
    <xdr:cxnSp macro="">
      <xdr:nvCxnSpPr>
        <xdr:cNvPr id="198" name="直線コネクタ 197"/>
        <xdr:cNvCxnSpPr/>
      </xdr:nvCxnSpPr>
      <xdr:spPr>
        <a:xfrm>
          <a:off x="3225800" y="14115300"/>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51439</xdr:rowOff>
    </xdr:from>
    <xdr:to>
      <xdr:col>15</xdr:col>
      <xdr:colOff>82550</xdr:colOff>
      <xdr:row>82</xdr:row>
      <xdr:rowOff>56400</xdr:rowOff>
    </xdr:to>
    <xdr:cxnSp macro="">
      <xdr:nvCxnSpPr>
        <xdr:cNvPr id="201" name="直線コネクタ 200"/>
        <xdr:cNvCxnSpPr/>
      </xdr:nvCxnSpPr>
      <xdr:spPr>
        <a:xfrm>
          <a:off x="2336800" y="1411033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51439</xdr:rowOff>
    </xdr:from>
    <xdr:to>
      <xdr:col>11</xdr:col>
      <xdr:colOff>31750</xdr:colOff>
      <xdr:row>82</xdr:row>
      <xdr:rowOff>54476</xdr:rowOff>
    </xdr:to>
    <xdr:cxnSp macro="">
      <xdr:nvCxnSpPr>
        <xdr:cNvPr id="204" name="直線コネクタ 203"/>
        <xdr:cNvCxnSpPr/>
      </xdr:nvCxnSpPr>
      <xdr:spPr>
        <a:xfrm flipV="1">
          <a:off x="1447800" y="1411033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44872</xdr:rowOff>
    </xdr:from>
    <xdr:to>
      <xdr:col>23</xdr:col>
      <xdr:colOff>184150</xdr:colOff>
      <xdr:row>82</xdr:row>
      <xdr:rowOff>146472</xdr:rowOff>
    </xdr:to>
    <xdr:sp macro="" textlink="">
      <xdr:nvSpPr>
        <xdr:cNvPr id="214" name="楕円 213"/>
        <xdr:cNvSpPr/>
      </xdr:nvSpPr>
      <xdr:spPr>
        <a:xfrm>
          <a:off x="4902200" y="141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16949</xdr:rowOff>
    </xdr:from>
    <xdr:ext cx="762000" cy="259045"/>
    <xdr:sp macro="" textlink="">
      <xdr:nvSpPr>
        <xdr:cNvPr id="215" name="人件費・物件費等の状況該当値テキスト"/>
        <xdr:cNvSpPr txBox="1"/>
      </xdr:nvSpPr>
      <xdr:spPr>
        <a:xfrm>
          <a:off x="5041900" y="1407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15078</xdr:rowOff>
    </xdr:from>
    <xdr:to>
      <xdr:col>19</xdr:col>
      <xdr:colOff>184150</xdr:colOff>
      <xdr:row>82</xdr:row>
      <xdr:rowOff>116678</xdr:rowOff>
    </xdr:to>
    <xdr:sp macro="" textlink="">
      <xdr:nvSpPr>
        <xdr:cNvPr id="216" name="楕円 215"/>
        <xdr:cNvSpPr/>
      </xdr:nvSpPr>
      <xdr:spPr>
        <a:xfrm>
          <a:off x="4064000" y="140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101455</xdr:rowOff>
    </xdr:from>
    <xdr:ext cx="736600" cy="259045"/>
    <xdr:sp macro="" textlink="">
      <xdr:nvSpPr>
        <xdr:cNvPr id="217" name="テキスト ボックス 216"/>
        <xdr:cNvSpPr txBox="1"/>
      </xdr:nvSpPr>
      <xdr:spPr>
        <a:xfrm>
          <a:off x="3733800" y="1416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5600</xdr:rowOff>
    </xdr:from>
    <xdr:to>
      <xdr:col>15</xdr:col>
      <xdr:colOff>133350</xdr:colOff>
      <xdr:row>82</xdr:row>
      <xdr:rowOff>107200</xdr:rowOff>
    </xdr:to>
    <xdr:sp macro="" textlink="">
      <xdr:nvSpPr>
        <xdr:cNvPr id="218" name="楕円 217"/>
        <xdr:cNvSpPr/>
      </xdr:nvSpPr>
      <xdr:spPr>
        <a:xfrm>
          <a:off x="3175000" y="140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91977</xdr:rowOff>
    </xdr:from>
    <xdr:ext cx="762000" cy="259045"/>
    <xdr:sp macro="" textlink="">
      <xdr:nvSpPr>
        <xdr:cNvPr id="219" name="テキスト ボックス 218"/>
        <xdr:cNvSpPr txBox="1"/>
      </xdr:nvSpPr>
      <xdr:spPr>
        <a:xfrm>
          <a:off x="2844800" y="1415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639</xdr:rowOff>
    </xdr:from>
    <xdr:to>
      <xdr:col>11</xdr:col>
      <xdr:colOff>82550</xdr:colOff>
      <xdr:row>82</xdr:row>
      <xdr:rowOff>102239</xdr:rowOff>
    </xdr:to>
    <xdr:sp macro="" textlink="">
      <xdr:nvSpPr>
        <xdr:cNvPr id="220" name="楕円 219"/>
        <xdr:cNvSpPr/>
      </xdr:nvSpPr>
      <xdr:spPr>
        <a:xfrm>
          <a:off x="2286000" y="140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87016</xdr:rowOff>
    </xdr:from>
    <xdr:ext cx="762000" cy="259045"/>
    <xdr:sp macro="" textlink="">
      <xdr:nvSpPr>
        <xdr:cNvPr id="221" name="テキスト ボックス 220"/>
        <xdr:cNvSpPr txBox="1"/>
      </xdr:nvSpPr>
      <xdr:spPr>
        <a:xfrm>
          <a:off x="1955800" y="1414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3676</xdr:rowOff>
    </xdr:from>
    <xdr:to>
      <xdr:col>7</xdr:col>
      <xdr:colOff>31750</xdr:colOff>
      <xdr:row>82</xdr:row>
      <xdr:rowOff>105276</xdr:rowOff>
    </xdr:to>
    <xdr:sp macro="" textlink="">
      <xdr:nvSpPr>
        <xdr:cNvPr id="222" name="楕円 221"/>
        <xdr:cNvSpPr/>
      </xdr:nvSpPr>
      <xdr:spPr>
        <a:xfrm>
          <a:off x="1397000" y="140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90053</xdr:rowOff>
    </xdr:from>
    <xdr:ext cx="762000" cy="259045"/>
    <xdr:sp macro="" textlink="">
      <xdr:nvSpPr>
        <xdr:cNvPr id="223" name="テキスト ボックス 222"/>
        <xdr:cNvSpPr txBox="1"/>
      </xdr:nvSpPr>
      <xdr:spPr>
        <a:xfrm>
          <a:off x="1066800" y="1414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前年度から数値は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類似団体平均値を大きく下回る状況が続いている。今後は、職員の削減に努めるとともに、人事評価制度の適切な運用により、給与水準の適正化に努める。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17538</xdr:rowOff>
    </xdr:from>
    <xdr:to>
      <xdr:col>81</xdr:col>
      <xdr:colOff>44450</xdr:colOff>
      <xdr:row>89</xdr:row>
      <xdr:rowOff>92832</xdr:rowOff>
    </xdr:to>
    <xdr:cxnSp macro="">
      <xdr:nvCxnSpPr>
        <xdr:cNvPr id="254" name="直線コネクタ 253"/>
        <xdr:cNvCxnSpPr/>
      </xdr:nvCxnSpPr>
      <xdr:spPr>
        <a:xfrm flipV="1">
          <a:off x="17018000" y="1407643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5"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6" name="直線コネクタ 255"/>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103915</xdr:rowOff>
    </xdr:from>
    <xdr:ext cx="762000" cy="259045"/>
    <xdr:sp macro="" textlink="">
      <xdr:nvSpPr>
        <xdr:cNvPr id="257" name="給与水準   （国との比較）最大値テキスト"/>
        <xdr:cNvSpPr txBox="1"/>
      </xdr:nvSpPr>
      <xdr:spPr>
        <a:xfrm>
          <a:off x="17106900" y="1381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17538</xdr:rowOff>
    </xdr:from>
    <xdr:to>
      <xdr:col>81</xdr:col>
      <xdr:colOff>133350</xdr:colOff>
      <xdr:row>82</xdr:row>
      <xdr:rowOff>17538</xdr:rowOff>
    </xdr:to>
    <xdr:cxnSp macro="">
      <xdr:nvCxnSpPr>
        <xdr:cNvPr id="258" name="直線コネクタ 257"/>
        <xdr:cNvCxnSpPr/>
      </xdr:nvCxnSpPr>
      <xdr:spPr>
        <a:xfrm>
          <a:off x="16929100" y="1407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86482</xdr:rowOff>
    </xdr:from>
    <xdr:to>
      <xdr:col>81</xdr:col>
      <xdr:colOff>44450</xdr:colOff>
      <xdr:row>82</xdr:row>
      <xdr:rowOff>166914</xdr:rowOff>
    </xdr:to>
    <xdr:cxnSp macro="">
      <xdr:nvCxnSpPr>
        <xdr:cNvPr id="259" name="直線コネクタ 258"/>
        <xdr:cNvCxnSpPr/>
      </xdr:nvCxnSpPr>
      <xdr:spPr>
        <a:xfrm flipV="1">
          <a:off x="16179800" y="14145382"/>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0" name="給与水準   （国との比較）平均値テキスト"/>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1" name="フローチャート: 判断 260"/>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52009</xdr:rowOff>
    </xdr:from>
    <xdr:to>
      <xdr:col>77</xdr:col>
      <xdr:colOff>44450</xdr:colOff>
      <xdr:row>82</xdr:row>
      <xdr:rowOff>166914</xdr:rowOff>
    </xdr:to>
    <xdr:cxnSp macro="">
      <xdr:nvCxnSpPr>
        <xdr:cNvPr id="262" name="直線コネクタ 261"/>
        <xdr:cNvCxnSpPr/>
      </xdr:nvCxnSpPr>
      <xdr:spPr>
        <a:xfrm>
          <a:off x="15290800" y="141109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4838</xdr:rowOff>
    </xdr:from>
    <xdr:to>
      <xdr:col>77</xdr:col>
      <xdr:colOff>95250</xdr:colOff>
      <xdr:row>86</xdr:row>
      <xdr:rowOff>106438</xdr:rowOff>
    </xdr:to>
    <xdr:sp macro="" textlink="">
      <xdr:nvSpPr>
        <xdr:cNvPr id="263" name="フローチャート: 判断 262"/>
        <xdr:cNvSpPr/>
      </xdr:nvSpPr>
      <xdr:spPr>
        <a:xfrm>
          <a:off x="16129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64" name="テキスト ボックス 263"/>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85573</xdr:rowOff>
    </xdr:from>
    <xdr:to>
      <xdr:col>72</xdr:col>
      <xdr:colOff>203200</xdr:colOff>
      <xdr:row>82</xdr:row>
      <xdr:rowOff>52009</xdr:rowOff>
    </xdr:to>
    <xdr:cxnSp macro="">
      <xdr:nvCxnSpPr>
        <xdr:cNvPr id="265" name="直線コネクタ 264"/>
        <xdr:cNvCxnSpPr/>
      </xdr:nvCxnSpPr>
      <xdr:spPr>
        <a:xfrm>
          <a:off x="14401800" y="1397302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6" name="フローチャート: 判断 265"/>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7" name="テキスト ボックス 266"/>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85573</xdr:rowOff>
    </xdr:to>
    <xdr:cxnSp macro="">
      <xdr:nvCxnSpPr>
        <xdr:cNvPr id="268" name="直線コネクタ 267"/>
        <xdr:cNvCxnSpPr/>
      </xdr:nvCxnSpPr>
      <xdr:spPr>
        <a:xfrm>
          <a:off x="13512800" y="139500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164798</xdr:rowOff>
    </xdr:from>
    <xdr:to>
      <xdr:col>68</xdr:col>
      <xdr:colOff>203200</xdr:colOff>
      <xdr:row>86</xdr:row>
      <xdr:rowOff>94948</xdr:rowOff>
    </xdr:to>
    <xdr:sp macro="" textlink="">
      <xdr:nvSpPr>
        <xdr:cNvPr id="269" name="フローチャート: 判断 268"/>
        <xdr:cNvSpPr/>
      </xdr:nvSpPr>
      <xdr:spPr>
        <a:xfrm>
          <a:off x="14351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70" name="テキスト ボックス 269"/>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35682</xdr:rowOff>
    </xdr:from>
    <xdr:to>
      <xdr:col>81</xdr:col>
      <xdr:colOff>95250</xdr:colOff>
      <xdr:row>82</xdr:row>
      <xdr:rowOff>137282</xdr:rowOff>
    </xdr:to>
    <xdr:sp macro="" textlink="">
      <xdr:nvSpPr>
        <xdr:cNvPr id="278" name="楕円 277"/>
        <xdr:cNvSpPr/>
      </xdr:nvSpPr>
      <xdr:spPr>
        <a:xfrm>
          <a:off x="169672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128409</xdr:rowOff>
    </xdr:from>
    <xdr:ext cx="762000" cy="259045"/>
    <xdr:sp macro="" textlink="">
      <xdr:nvSpPr>
        <xdr:cNvPr id="279" name="給与水準   （国との比較）該当値テキスト"/>
        <xdr:cNvSpPr txBox="1"/>
      </xdr:nvSpPr>
      <xdr:spPr>
        <a:xfrm>
          <a:off x="17106900" y="140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0" name="楕円 279"/>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1" name="テキスト ボックス 280"/>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1209</xdr:rowOff>
    </xdr:from>
    <xdr:to>
      <xdr:col>73</xdr:col>
      <xdr:colOff>44450</xdr:colOff>
      <xdr:row>82</xdr:row>
      <xdr:rowOff>102809</xdr:rowOff>
    </xdr:to>
    <xdr:sp macro="" textlink="">
      <xdr:nvSpPr>
        <xdr:cNvPr id="282" name="楕円 281"/>
        <xdr:cNvSpPr/>
      </xdr:nvSpPr>
      <xdr:spPr>
        <a:xfrm>
          <a:off x="15240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112986</xdr:rowOff>
    </xdr:from>
    <xdr:ext cx="762000" cy="259045"/>
    <xdr:sp macro="" textlink="">
      <xdr:nvSpPr>
        <xdr:cNvPr id="283" name="テキスト ボックス 282"/>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34773</xdr:rowOff>
    </xdr:from>
    <xdr:to>
      <xdr:col>68</xdr:col>
      <xdr:colOff>203200</xdr:colOff>
      <xdr:row>81</xdr:row>
      <xdr:rowOff>136373</xdr:rowOff>
    </xdr:to>
    <xdr:sp macro="" textlink="">
      <xdr:nvSpPr>
        <xdr:cNvPr id="284" name="楕円 283"/>
        <xdr:cNvSpPr/>
      </xdr:nvSpPr>
      <xdr:spPr>
        <a:xfrm>
          <a:off x="14351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146550</xdr:rowOff>
    </xdr:from>
    <xdr:ext cx="762000" cy="259045"/>
    <xdr:sp macro="" textlink="">
      <xdr:nvSpPr>
        <xdr:cNvPr id="285" name="テキスト ボックス 284"/>
        <xdr:cNvSpPr txBox="1"/>
      </xdr:nvSpPr>
      <xdr:spPr>
        <a:xfrm>
          <a:off x="14020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6" name="楕円 285"/>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7" name="テキスト ボックス 286"/>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離島同士の合併による行政サービスの低下を招かないよう総合支所・分庁併用方式を採用しているため、人口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に比べ大きく上回っている。令和３年度の岩城橋開通により、町内４つの有人島が陸続きとなったことから、組織体系の見直し及び業務の簡素化・効率化、民間委託の活用など事務事業の見直しや施設の統廃合・集約化により、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3" name="直線コネクタ 312"/>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4" name="定員管理の状況最小値テキスト"/>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5" name="直線コネクタ 314"/>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53245</xdr:rowOff>
    </xdr:from>
    <xdr:to>
      <xdr:col>81</xdr:col>
      <xdr:colOff>44450</xdr:colOff>
      <xdr:row>64</xdr:row>
      <xdr:rowOff>79787</xdr:rowOff>
    </xdr:to>
    <xdr:cxnSp macro="">
      <xdr:nvCxnSpPr>
        <xdr:cNvPr id="318" name="直線コネクタ 317"/>
        <xdr:cNvCxnSpPr/>
      </xdr:nvCxnSpPr>
      <xdr:spPr>
        <a:xfrm flipV="1">
          <a:off x="16179800" y="11026045"/>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9" name="定員管理の状況平均値テキスト"/>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20" name="フローチャート: 判断 319"/>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55658</xdr:rowOff>
    </xdr:from>
    <xdr:to>
      <xdr:col>77</xdr:col>
      <xdr:colOff>44450</xdr:colOff>
      <xdr:row>64</xdr:row>
      <xdr:rowOff>79787</xdr:rowOff>
    </xdr:to>
    <xdr:cxnSp macro="">
      <xdr:nvCxnSpPr>
        <xdr:cNvPr id="321" name="直線コネクタ 320"/>
        <xdr:cNvCxnSpPr/>
      </xdr:nvCxnSpPr>
      <xdr:spPr>
        <a:xfrm>
          <a:off x="15290800" y="1102845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2" name="フローチャート: 判断 321"/>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3" name="テキスト ボックス 322"/>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55658</xdr:rowOff>
    </xdr:from>
    <xdr:to>
      <xdr:col>72</xdr:col>
      <xdr:colOff>203200</xdr:colOff>
      <xdr:row>64</xdr:row>
      <xdr:rowOff>115380</xdr:rowOff>
    </xdr:to>
    <xdr:cxnSp macro="">
      <xdr:nvCxnSpPr>
        <xdr:cNvPr id="324" name="直線コネクタ 323"/>
        <xdr:cNvCxnSpPr/>
      </xdr:nvCxnSpPr>
      <xdr:spPr>
        <a:xfrm flipV="1">
          <a:off x="14401800" y="11028458"/>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5" name="フローチャート: 判断 324"/>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6" name="テキスト ボックス 325"/>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88233</xdr:rowOff>
    </xdr:from>
    <xdr:to>
      <xdr:col>68</xdr:col>
      <xdr:colOff>152400</xdr:colOff>
      <xdr:row>64</xdr:row>
      <xdr:rowOff>115380</xdr:rowOff>
    </xdr:to>
    <xdr:cxnSp macro="">
      <xdr:nvCxnSpPr>
        <xdr:cNvPr id="327" name="直線コネクタ 326"/>
        <xdr:cNvCxnSpPr/>
      </xdr:nvCxnSpPr>
      <xdr:spPr>
        <a:xfrm>
          <a:off x="13512800" y="11061033"/>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8" name="フローチャート: 判断 327"/>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9" name="テキスト ボックス 328"/>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30" name="フローチャート: 判断 329"/>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31" name="テキスト ボックス 330"/>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2445</xdr:rowOff>
    </xdr:from>
    <xdr:to>
      <xdr:col>81</xdr:col>
      <xdr:colOff>95250</xdr:colOff>
      <xdr:row>64</xdr:row>
      <xdr:rowOff>104045</xdr:rowOff>
    </xdr:to>
    <xdr:sp macro="" textlink="">
      <xdr:nvSpPr>
        <xdr:cNvPr id="337" name="楕円 336"/>
        <xdr:cNvSpPr/>
      </xdr:nvSpPr>
      <xdr:spPr>
        <a:xfrm>
          <a:off x="16967200" y="10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145972</xdr:rowOff>
    </xdr:from>
    <xdr:ext cx="762000" cy="259045"/>
    <xdr:sp macro="" textlink="">
      <xdr:nvSpPr>
        <xdr:cNvPr id="338" name="定員管理の状況該当値テキスト"/>
        <xdr:cNvSpPr txBox="1"/>
      </xdr:nvSpPr>
      <xdr:spPr>
        <a:xfrm>
          <a:off x="17106900" y="1094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28987</xdr:rowOff>
    </xdr:from>
    <xdr:to>
      <xdr:col>77</xdr:col>
      <xdr:colOff>95250</xdr:colOff>
      <xdr:row>64</xdr:row>
      <xdr:rowOff>130587</xdr:rowOff>
    </xdr:to>
    <xdr:sp macro="" textlink="">
      <xdr:nvSpPr>
        <xdr:cNvPr id="339" name="楕円 338"/>
        <xdr:cNvSpPr/>
      </xdr:nvSpPr>
      <xdr:spPr>
        <a:xfrm>
          <a:off x="16129000" y="110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115364</xdr:rowOff>
    </xdr:from>
    <xdr:ext cx="736600" cy="259045"/>
    <xdr:sp macro="" textlink="">
      <xdr:nvSpPr>
        <xdr:cNvPr id="340" name="テキスト ボックス 339"/>
        <xdr:cNvSpPr txBox="1"/>
      </xdr:nvSpPr>
      <xdr:spPr>
        <a:xfrm>
          <a:off x="15798800" y="1108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4858</xdr:rowOff>
    </xdr:from>
    <xdr:to>
      <xdr:col>73</xdr:col>
      <xdr:colOff>44450</xdr:colOff>
      <xdr:row>64</xdr:row>
      <xdr:rowOff>106458</xdr:rowOff>
    </xdr:to>
    <xdr:sp macro="" textlink="">
      <xdr:nvSpPr>
        <xdr:cNvPr id="341" name="楕円 340"/>
        <xdr:cNvSpPr/>
      </xdr:nvSpPr>
      <xdr:spPr>
        <a:xfrm>
          <a:off x="15240000" y="109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91235</xdr:rowOff>
    </xdr:from>
    <xdr:ext cx="762000" cy="259045"/>
    <xdr:sp macro="" textlink="">
      <xdr:nvSpPr>
        <xdr:cNvPr id="342" name="テキスト ボックス 341"/>
        <xdr:cNvSpPr txBox="1"/>
      </xdr:nvSpPr>
      <xdr:spPr>
        <a:xfrm>
          <a:off x="14909800" y="1106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64580</xdr:rowOff>
    </xdr:from>
    <xdr:to>
      <xdr:col>68</xdr:col>
      <xdr:colOff>203200</xdr:colOff>
      <xdr:row>64</xdr:row>
      <xdr:rowOff>166180</xdr:rowOff>
    </xdr:to>
    <xdr:sp macro="" textlink="">
      <xdr:nvSpPr>
        <xdr:cNvPr id="343" name="楕円 342"/>
        <xdr:cNvSpPr/>
      </xdr:nvSpPr>
      <xdr:spPr>
        <a:xfrm>
          <a:off x="14351000" y="110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150957</xdr:rowOff>
    </xdr:from>
    <xdr:ext cx="762000" cy="259045"/>
    <xdr:sp macro="" textlink="">
      <xdr:nvSpPr>
        <xdr:cNvPr id="344" name="テキスト ボックス 343"/>
        <xdr:cNvSpPr txBox="1"/>
      </xdr:nvSpPr>
      <xdr:spPr>
        <a:xfrm>
          <a:off x="14020800" y="1112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37433</xdr:rowOff>
    </xdr:from>
    <xdr:to>
      <xdr:col>64</xdr:col>
      <xdr:colOff>152400</xdr:colOff>
      <xdr:row>64</xdr:row>
      <xdr:rowOff>139033</xdr:rowOff>
    </xdr:to>
    <xdr:sp macro="" textlink="">
      <xdr:nvSpPr>
        <xdr:cNvPr id="345" name="楕円 344"/>
        <xdr:cNvSpPr/>
      </xdr:nvSpPr>
      <xdr:spPr>
        <a:xfrm>
          <a:off x="13462000" y="110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123810</xdr:rowOff>
    </xdr:from>
    <xdr:ext cx="762000" cy="259045"/>
    <xdr:sp macro="" textlink="">
      <xdr:nvSpPr>
        <xdr:cNvPr id="346" name="テキスト ボックス 345"/>
        <xdr:cNvSpPr txBox="1"/>
      </xdr:nvSpPr>
      <xdr:spPr>
        <a:xfrm>
          <a:off x="13131800" y="110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元利償還金の額は</a:t>
          </a:r>
          <a:r>
            <a:rPr kumimoji="1" lang="ja-JP" altLang="en-US" sz="1100">
              <a:solidFill>
                <a:schemeClr val="dk1"/>
              </a:solidFill>
              <a:effectLst/>
              <a:latin typeface="+mn-lt"/>
              <a:ea typeface="+mn-ea"/>
              <a:cs typeface="+mn-cs"/>
            </a:rPr>
            <a:t>令和元年度に実施した最終処分場や令和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年度に実施した長崎桟橋改修工事の償還開始</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し、単年度実質公債費比率は前年度より</a:t>
          </a:r>
          <a:r>
            <a:rPr kumimoji="1" lang="en-US" altLang="ja-JP" sz="1100">
              <a:solidFill>
                <a:schemeClr val="dk1"/>
              </a:solidFill>
              <a:effectLst/>
              <a:latin typeface="+mn-lt"/>
              <a:ea typeface="+mn-ea"/>
              <a:cs typeface="+mn-cs"/>
            </a:rPr>
            <a:t>0.42</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３か年平均は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合併後に実施した情報通信基盤整備事業等の大型普通建設事業の償還を徐々に終えていることもあり、令和元年度をピークに元利償還金等は減少傾向にある。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2" name="直線コネクタ 371"/>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3" name="公債費負担の状況最小値テキスト"/>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4" name="直線コネクタ 373"/>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5" name="公債費負担の状況最大値テキスト"/>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6" name="直線コネクタ 375"/>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32512</xdr:rowOff>
    </xdr:from>
    <xdr:to>
      <xdr:col>81</xdr:col>
      <xdr:colOff>44450</xdr:colOff>
      <xdr:row>43</xdr:row>
      <xdr:rowOff>66294</xdr:rowOff>
    </xdr:to>
    <xdr:cxnSp macro="">
      <xdr:nvCxnSpPr>
        <xdr:cNvPr id="377" name="直線コネクタ 376"/>
        <xdr:cNvCxnSpPr/>
      </xdr:nvCxnSpPr>
      <xdr:spPr>
        <a:xfrm>
          <a:off x="16179800" y="74048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8" name="公債費負担の状況平均値テキスト"/>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9" name="フローチャート: 判断 378"/>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13208</xdr:rowOff>
    </xdr:from>
    <xdr:to>
      <xdr:col>77</xdr:col>
      <xdr:colOff>44450</xdr:colOff>
      <xdr:row>43</xdr:row>
      <xdr:rowOff>32512</xdr:rowOff>
    </xdr:to>
    <xdr:cxnSp macro="">
      <xdr:nvCxnSpPr>
        <xdr:cNvPr id="380" name="直線コネクタ 379"/>
        <xdr:cNvCxnSpPr/>
      </xdr:nvCxnSpPr>
      <xdr:spPr>
        <a:xfrm>
          <a:off x="15290800" y="73855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1" name="フローチャート: 判断 380"/>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2" name="テキスト ボックス 381"/>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165354</xdr:rowOff>
    </xdr:from>
    <xdr:to>
      <xdr:col>72</xdr:col>
      <xdr:colOff>203200</xdr:colOff>
      <xdr:row>43</xdr:row>
      <xdr:rowOff>13208</xdr:rowOff>
    </xdr:to>
    <xdr:cxnSp macro="">
      <xdr:nvCxnSpPr>
        <xdr:cNvPr id="383" name="直線コネクタ 382"/>
        <xdr:cNvCxnSpPr/>
      </xdr:nvCxnSpPr>
      <xdr:spPr>
        <a:xfrm>
          <a:off x="14401800" y="73662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4" name="フローチャート: 判断 383"/>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5" name="テキスト ボックス 384"/>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165354</xdr:rowOff>
    </xdr:from>
    <xdr:to>
      <xdr:col>68</xdr:col>
      <xdr:colOff>152400</xdr:colOff>
      <xdr:row>42</xdr:row>
      <xdr:rowOff>165354</xdr:rowOff>
    </xdr:to>
    <xdr:cxnSp macro="">
      <xdr:nvCxnSpPr>
        <xdr:cNvPr id="386" name="直線コネクタ 385"/>
        <xdr:cNvCxnSpPr/>
      </xdr:nvCxnSpPr>
      <xdr:spPr>
        <a:xfrm>
          <a:off x="13512800" y="736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7" name="フローチャート: 判断 38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8" name="テキスト ボックス 38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9" name="フローチャート: 判断 388"/>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0" name="テキスト ボックス 389"/>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6" name="楕円 395"/>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82821</xdr:rowOff>
    </xdr:from>
    <xdr:ext cx="762000" cy="259045"/>
    <xdr:sp macro="" textlink="">
      <xdr:nvSpPr>
        <xdr:cNvPr id="397" name="公債費負担の状況該当値テキスト"/>
        <xdr:cNvSpPr txBox="1"/>
      </xdr:nvSpPr>
      <xdr:spPr>
        <a:xfrm>
          <a:off x="17106900" y="728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153162</xdr:rowOff>
    </xdr:from>
    <xdr:to>
      <xdr:col>77</xdr:col>
      <xdr:colOff>95250</xdr:colOff>
      <xdr:row>43</xdr:row>
      <xdr:rowOff>83312</xdr:rowOff>
    </xdr:to>
    <xdr:sp macro="" textlink="">
      <xdr:nvSpPr>
        <xdr:cNvPr id="398" name="楕円 397"/>
        <xdr:cNvSpPr/>
      </xdr:nvSpPr>
      <xdr:spPr>
        <a:xfrm>
          <a:off x="16129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68089</xdr:rowOff>
    </xdr:from>
    <xdr:ext cx="736600" cy="259045"/>
    <xdr:sp macro="" textlink="">
      <xdr:nvSpPr>
        <xdr:cNvPr id="399" name="テキスト ボックス 398"/>
        <xdr:cNvSpPr txBox="1"/>
      </xdr:nvSpPr>
      <xdr:spPr>
        <a:xfrm>
          <a:off x="15798800" y="7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133858</xdr:rowOff>
    </xdr:from>
    <xdr:to>
      <xdr:col>73</xdr:col>
      <xdr:colOff>44450</xdr:colOff>
      <xdr:row>43</xdr:row>
      <xdr:rowOff>64008</xdr:rowOff>
    </xdr:to>
    <xdr:sp macro="" textlink="">
      <xdr:nvSpPr>
        <xdr:cNvPr id="400" name="楕円 399"/>
        <xdr:cNvSpPr/>
      </xdr:nvSpPr>
      <xdr:spPr>
        <a:xfrm>
          <a:off x="15240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48785</xdr:rowOff>
    </xdr:from>
    <xdr:ext cx="762000" cy="259045"/>
    <xdr:sp macro="" textlink="">
      <xdr:nvSpPr>
        <xdr:cNvPr id="401" name="テキスト ボックス 400"/>
        <xdr:cNvSpPr txBox="1"/>
      </xdr:nvSpPr>
      <xdr:spPr>
        <a:xfrm>
          <a:off x="14909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114554</xdr:rowOff>
    </xdr:from>
    <xdr:to>
      <xdr:col>68</xdr:col>
      <xdr:colOff>203200</xdr:colOff>
      <xdr:row>43</xdr:row>
      <xdr:rowOff>44704</xdr:rowOff>
    </xdr:to>
    <xdr:sp macro="" textlink="">
      <xdr:nvSpPr>
        <xdr:cNvPr id="402" name="楕円 401"/>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29481</xdr:rowOff>
    </xdr:from>
    <xdr:ext cx="762000" cy="259045"/>
    <xdr:sp macro="" textlink="">
      <xdr:nvSpPr>
        <xdr:cNvPr id="403" name="テキスト ボックス 402"/>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114554</xdr:rowOff>
    </xdr:from>
    <xdr:to>
      <xdr:col>64</xdr:col>
      <xdr:colOff>152400</xdr:colOff>
      <xdr:row>43</xdr:row>
      <xdr:rowOff>44704</xdr:rowOff>
    </xdr:to>
    <xdr:sp macro="" textlink="">
      <xdr:nvSpPr>
        <xdr:cNvPr id="404" name="楕円 403"/>
        <xdr:cNvSpPr/>
      </xdr:nvSpPr>
      <xdr:spPr>
        <a:xfrm>
          <a:off x="13462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29481</xdr:rowOff>
    </xdr:from>
    <xdr:ext cx="762000" cy="259045"/>
    <xdr:sp macro="" textlink="">
      <xdr:nvSpPr>
        <xdr:cNvPr id="405" name="テキスト ボックス 404"/>
        <xdr:cNvSpPr txBox="1"/>
      </xdr:nvSpPr>
      <xdr:spPr>
        <a:xfrm>
          <a:off x="13131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地方債の償還費の減少に伴う基準財政需要額算入見込額が減少したことと</a:t>
          </a:r>
          <a:r>
            <a:rPr kumimoji="1" lang="ja-JP" altLang="ja-JP" sz="1100">
              <a:solidFill>
                <a:schemeClr val="dk1"/>
              </a:solidFill>
              <a:effectLst/>
              <a:latin typeface="+mn-lt"/>
              <a:ea typeface="+mn-ea"/>
              <a:cs typeface="+mn-cs"/>
            </a:rPr>
            <a:t>給与改定に伴う人件費の増額などによる財源不足の補填として基金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取り崩しを</a:t>
          </a:r>
          <a:r>
            <a:rPr kumimoji="1" lang="ja-JP" altLang="en-US" sz="1100">
              <a:solidFill>
                <a:schemeClr val="dk1"/>
              </a:solidFill>
              <a:effectLst/>
              <a:latin typeface="+mn-lt"/>
              <a:ea typeface="+mn-ea"/>
              <a:cs typeface="+mn-cs"/>
            </a:rPr>
            <a:t>行ったことに伴う</a:t>
          </a:r>
          <a:r>
            <a:rPr kumimoji="1" lang="ja-JP" altLang="ja-JP" sz="1100">
              <a:solidFill>
                <a:schemeClr val="dk1"/>
              </a:solidFill>
              <a:effectLst/>
              <a:latin typeface="+mn-lt"/>
              <a:ea typeface="+mn-ea"/>
              <a:cs typeface="+mn-cs"/>
            </a:rPr>
            <a:t>充当可能基金の減少</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ポイントの上昇となった。今後は中長期財政計画に基づき、大型事業の計画的な実施による普通建設事業費の平準化や交付税措置の有利な起債の借入をするなど財政規模に応じた健全な財政運営に努める。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4" name="直線コネクタ 433"/>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5"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6" name="直線コネクタ 435"/>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106045</xdr:rowOff>
    </xdr:from>
    <xdr:to>
      <xdr:col>81</xdr:col>
      <xdr:colOff>44450</xdr:colOff>
      <xdr:row>16</xdr:row>
      <xdr:rowOff>116769</xdr:rowOff>
    </xdr:to>
    <xdr:cxnSp macro="">
      <xdr:nvCxnSpPr>
        <xdr:cNvPr id="439" name="直線コネクタ 438"/>
        <xdr:cNvCxnSpPr/>
      </xdr:nvCxnSpPr>
      <xdr:spPr>
        <a:xfrm>
          <a:off x="16179800" y="2849245"/>
          <a:ext cx="8382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25612</xdr:rowOff>
    </xdr:from>
    <xdr:to>
      <xdr:col>77</xdr:col>
      <xdr:colOff>44450</xdr:colOff>
      <xdr:row>16</xdr:row>
      <xdr:rowOff>106045</xdr:rowOff>
    </xdr:to>
    <xdr:cxnSp macro="">
      <xdr:nvCxnSpPr>
        <xdr:cNvPr id="442" name="直線コネクタ 441"/>
        <xdr:cNvCxnSpPr/>
      </xdr:nvCxnSpPr>
      <xdr:spPr>
        <a:xfrm>
          <a:off x="15290800" y="276881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25612</xdr:rowOff>
    </xdr:from>
    <xdr:to>
      <xdr:col>72</xdr:col>
      <xdr:colOff>203200</xdr:colOff>
      <xdr:row>16</xdr:row>
      <xdr:rowOff>152965</xdr:rowOff>
    </xdr:to>
    <xdr:cxnSp macro="">
      <xdr:nvCxnSpPr>
        <xdr:cNvPr id="445" name="直線コネクタ 444"/>
        <xdr:cNvCxnSpPr/>
      </xdr:nvCxnSpPr>
      <xdr:spPr>
        <a:xfrm flipV="1">
          <a:off x="14401800" y="2768812"/>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152965</xdr:rowOff>
    </xdr:from>
    <xdr:to>
      <xdr:col>68</xdr:col>
      <xdr:colOff>152400</xdr:colOff>
      <xdr:row>17</xdr:row>
      <xdr:rowOff>57926</xdr:rowOff>
    </xdr:to>
    <xdr:cxnSp macro="">
      <xdr:nvCxnSpPr>
        <xdr:cNvPr id="448" name="直線コネクタ 447"/>
        <xdr:cNvCxnSpPr/>
      </xdr:nvCxnSpPr>
      <xdr:spPr>
        <a:xfrm flipV="1">
          <a:off x="13512800" y="289616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65969</xdr:rowOff>
    </xdr:from>
    <xdr:to>
      <xdr:col>81</xdr:col>
      <xdr:colOff>95250</xdr:colOff>
      <xdr:row>16</xdr:row>
      <xdr:rowOff>167569</xdr:rowOff>
    </xdr:to>
    <xdr:sp macro="" textlink="">
      <xdr:nvSpPr>
        <xdr:cNvPr id="458" name="楕円 457"/>
        <xdr:cNvSpPr/>
      </xdr:nvSpPr>
      <xdr:spPr>
        <a:xfrm>
          <a:off x="16967200" y="2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38046</xdr:rowOff>
    </xdr:from>
    <xdr:ext cx="762000" cy="259045"/>
    <xdr:sp macro="" textlink="">
      <xdr:nvSpPr>
        <xdr:cNvPr id="459" name="将来負担の状況該当値テキスト"/>
        <xdr:cNvSpPr txBox="1"/>
      </xdr:nvSpPr>
      <xdr:spPr>
        <a:xfrm>
          <a:off x="17106900" y="278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55245</xdr:rowOff>
    </xdr:from>
    <xdr:to>
      <xdr:col>77</xdr:col>
      <xdr:colOff>95250</xdr:colOff>
      <xdr:row>16</xdr:row>
      <xdr:rowOff>156845</xdr:rowOff>
    </xdr:to>
    <xdr:sp macro="" textlink="">
      <xdr:nvSpPr>
        <xdr:cNvPr id="460" name="楕円 459"/>
        <xdr:cNvSpPr/>
      </xdr:nvSpPr>
      <xdr:spPr>
        <a:xfrm>
          <a:off x="16129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141622</xdr:rowOff>
    </xdr:from>
    <xdr:ext cx="736600" cy="259045"/>
    <xdr:sp macro="" textlink="">
      <xdr:nvSpPr>
        <xdr:cNvPr id="461" name="テキスト ボックス 460"/>
        <xdr:cNvSpPr txBox="1"/>
      </xdr:nvSpPr>
      <xdr:spPr>
        <a:xfrm>
          <a:off x="15798800" y="28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146262</xdr:rowOff>
    </xdr:from>
    <xdr:to>
      <xdr:col>73</xdr:col>
      <xdr:colOff>44450</xdr:colOff>
      <xdr:row>16</xdr:row>
      <xdr:rowOff>76412</xdr:rowOff>
    </xdr:to>
    <xdr:sp macro="" textlink="">
      <xdr:nvSpPr>
        <xdr:cNvPr id="462" name="楕円 461"/>
        <xdr:cNvSpPr/>
      </xdr:nvSpPr>
      <xdr:spPr>
        <a:xfrm>
          <a:off x="15240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61189</xdr:rowOff>
    </xdr:from>
    <xdr:ext cx="762000" cy="259045"/>
    <xdr:sp macro="" textlink="">
      <xdr:nvSpPr>
        <xdr:cNvPr id="463" name="テキスト ボックス 462"/>
        <xdr:cNvSpPr txBox="1"/>
      </xdr:nvSpPr>
      <xdr:spPr>
        <a:xfrm>
          <a:off x="14909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102165</xdr:rowOff>
    </xdr:from>
    <xdr:to>
      <xdr:col>68</xdr:col>
      <xdr:colOff>203200</xdr:colOff>
      <xdr:row>17</xdr:row>
      <xdr:rowOff>32315</xdr:rowOff>
    </xdr:to>
    <xdr:sp macro="" textlink="">
      <xdr:nvSpPr>
        <xdr:cNvPr id="464" name="楕円 463"/>
        <xdr:cNvSpPr/>
      </xdr:nvSpPr>
      <xdr:spPr>
        <a:xfrm>
          <a:off x="14351000" y="28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17092</xdr:rowOff>
    </xdr:from>
    <xdr:ext cx="762000" cy="259045"/>
    <xdr:sp macro="" textlink="">
      <xdr:nvSpPr>
        <xdr:cNvPr id="465" name="テキスト ボックス 464"/>
        <xdr:cNvSpPr txBox="1"/>
      </xdr:nvSpPr>
      <xdr:spPr>
        <a:xfrm>
          <a:off x="14020800" y="293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7126</xdr:rowOff>
    </xdr:from>
    <xdr:to>
      <xdr:col>64</xdr:col>
      <xdr:colOff>152400</xdr:colOff>
      <xdr:row>17</xdr:row>
      <xdr:rowOff>108726</xdr:rowOff>
    </xdr:to>
    <xdr:sp macro="" textlink="">
      <xdr:nvSpPr>
        <xdr:cNvPr id="466" name="楕円 465"/>
        <xdr:cNvSpPr/>
      </xdr:nvSpPr>
      <xdr:spPr>
        <a:xfrm>
          <a:off x="134620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93503</xdr:rowOff>
    </xdr:from>
    <xdr:ext cx="762000" cy="259045"/>
    <xdr:sp macro="" textlink="">
      <xdr:nvSpPr>
        <xdr:cNvPr id="467" name="テキスト ボックス 466"/>
        <xdr:cNvSpPr txBox="1"/>
      </xdr:nvSpPr>
      <xdr:spPr>
        <a:xfrm>
          <a:off x="13131800" y="300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年度は、給与改定等の影響により前年度比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上昇となった。例年類似団体平均を上回る状況が続いているが、これは離島同士の合併であることから、職員数の削減が進まず、定員が多くなっているためである。今後は、定員管理計画に基づき、定員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46990</xdr:rowOff>
    </xdr:to>
    <xdr:cxnSp macro="">
      <xdr:nvCxnSpPr>
        <xdr:cNvPr id="64" name="直線コネクタ 63"/>
        <xdr:cNvCxnSpPr/>
      </xdr:nvCxnSpPr>
      <xdr:spPr>
        <a:xfrm>
          <a:off x="3987800" y="66695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154432</xdr:rowOff>
    </xdr:to>
    <xdr:cxnSp macro="">
      <xdr:nvCxnSpPr>
        <xdr:cNvPr id="67" name="直線コネクタ 66"/>
        <xdr:cNvCxnSpPr/>
      </xdr:nvCxnSpPr>
      <xdr:spPr>
        <a:xfrm>
          <a:off x="3098800" y="65872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99568</xdr:rowOff>
    </xdr:to>
    <xdr:cxnSp macro="">
      <xdr:nvCxnSpPr>
        <xdr:cNvPr id="70" name="直線コネクタ 69"/>
        <xdr:cNvCxnSpPr/>
      </xdr:nvCxnSpPr>
      <xdr:spPr>
        <a:xfrm flipV="1">
          <a:off x="2209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39</xdr:row>
      <xdr:rowOff>19558</xdr:rowOff>
    </xdr:to>
    <xdr:cxnSp macro="">
      <xdr:nvCxnSpPr>
        <xdr:cNvPr id="73" name="直線コネクタ 72"/>
        <xdr:cNvCxnSpPr/>
      </xdr:nvCxnSpPr>
      <xdr:spPr>
        <a:xfrm flipV="1">
          <a:off x="1320800" y="6614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140208</xdr:rowOff>
    </xdr:from>
    <xdr:to>
      <xdr:col>6</xdr:col>
      <xdr:colOff>171450</xdr:colOff>
      <xdr:row>39</xdr:row>
      <xdr:rowOff>70358</xdr:rowOff>
    </xdr:to>
    <xdr:sp macro="" textlink="">
      <xdr:nvSpPr>
        <xdr:cNvPr id="91" name="楕円 90"/>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55135</xdr:rowOff>
    </xdr:from>
    <xdr:ext cx="762000" cy="259045"/>
    <xdr:sp macro="" textlink="">
      <xdr:nvSpPr>
        <xdr:cNvPr id="92" name="テキスト ボックス 91"/>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業務委託等に係る人件費及び物価高騰の影響により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ポイントの上昇となった。今後は、公共施設の統廃合による維持管理経費の削減、委託業務の一元化などコスト削減を図りつつ、行政サービス水準の維持に努める。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69850</xdr:rowOff>
    </xdr:to>
    <xdr:cxnSp macro="">
      <xdr:nvCxnSpPr>
        <xdr:cNvPr id="121" name="直線コネクタ 120"/>
        <xdr:cNvCxnSpPr/>
      </xdr:nvCxnSpPr>
      <xdr:spPr>
        <a:xfrm>
          <a:off x="15671800" y="2801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58420</xdr:rowOff>
    </xdr:to>
    <xdr:cxnSp macro="">
      <xdr:nvCxnSpPr>
        <xdr:cNvPr id="124" name="直線コネクタ 123"/>
        <xdr:cNvCxnSpPr/>
      </xdr:nvCxnSpPr>
      <xdr:spPr>
        <a:xfrm>
          <a:off x="14782800" y="27844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41275</xdr:rowOff>
    </xdr:to>
    <xdr:cxnSp macro="">
      <xdr:nvCxnSpPr>
        <xdr:cNvPr id="127" name="直線コネクタ 126"/>
        <xdr:cNvCxnSpPr/>
      </xdr:nvCxnSpPr>
      <xdr:spPr>
        <a:xfrm>
          <a:off x="13893800" y="266446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161290</xdr:rowOff>
    </xdr:to>
    <xdr:cxnSp macro="">
      <xdr:nvCxnSpPr>
        <xdr:cNvPr id="130" name="直線コネクタ 129"/>
        <xdr:cNvCxnSpPr/>
      </xdr:nvCxnSpPr>
      <xdr:spPr>
        <a:xfrm flipV="1">
          <a:off x="13004800" y="266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0" name="楕円 139"/>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162577</xdr:rowOff>
    </xdr:from>
    <xdr:ext cx="762000" cy="259045"/>
    <xdr:sp macro="" textlink="">
      <xdr:nvSpPr>
        <xdr:cNvPr id="141" name="物件費該当値テキスト"/>
        <xdr:cNvSpPr txBox="1"/>
      </xdr:nvSpPr>
      <xdr:spPr>
        <a:xfrm>
          <a:off x="165989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2" name="楕円 141"/>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3" name="テキスト ボックス 142"/>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44" name="楕円 143"/>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76852</xdr:rowOff>
    </xdr:from>
    <xdr:ext cx="762000" cy="259045"/>
    <xdr:sp macro="" textlink="">
      <xdr:nvSpPr>
        <xdr:cNvPr id="145" name="テキスト ボックス 144"/>
        <xdr:cNvSpPr txBox="1"/>
      </xdr:nvSpPr>
      <xdr:spPr>
        <a:xfrm>
          <a:off x="14401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6" name="楕円 145"/>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7" name="テキスト ボックス 146"/>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8" name="楕円 147"/>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9" name="テキスト ボックス 148"/>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扶助費は、類似団体と比較して大幅に下回っている。主な要因は、少子化により子ども等に係る経費が少ないことが挙げられ、今後も同程度の数値で推移していく見込みである。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69850</xdr:rowOff>
    </xdr:from>
    <xdr:to>
      <xdr:col>24</xdr:col>
      <xdr:colOff>25400</xdr:colOff>
      <xdr:row>52</xdr:row>
      <xdr:rowOff>107950</xdr:rowOff>
    </xdr:to>
    <xdr:cxnSp macro="">
      <xdr:nvCxnSpPr>
        <xdr:cNvPr id="182" name="直線コネクタ 181"/>
        <xdr:cNvCxnSpPr/>
      </xdr:nvCxnSpPr>
      <xdr:spPr>
        <a:xfrm flipV="1">
          <a:off x="3987800" y="8985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107950</xdr:rowOff>
    </xdr:from>
    <xdr:to>
      <xdr:col>19</xdr:col>
      <xdr:colOff>187325</xdr:colOff>
      <xdr:row>52</xdr:row>
      <xdr:rowOff>127000</xdr:rowOff>
    </xdr:to>
    <xdr:cxnSp macro="">
      <xdr:nvCxnSpPr>
        <xdr:cNvPr id="185" name="直線コネクタ 184"/>
        <xdr:cNvCxnSpPr/>
      </xdr:nvCxnSpPr>
      <xdr:spPr>
        <a:xfrm flipV="1">
          <a:off x="3098800" y="902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52</xdr:row>
      <xdr:rowOff>127000</xdr:rowOff>
    </xdr:to>
    <xdr:cxnSp macro="">
      <xdr:nvCxnSpPr>
        <xdr:cNvPr id="188" name="直線コネクタ 187"/>
        <xdr:cNvCxnSpPr/>
      </xdr:nvCxnSpPr>
      <xdr:spPr>
        <a:xfrm>
          <a:off x="2209800" y="902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52</xdr:row>
      <xdr:rowOff>146050</xdr:rowOff>
    </xdr:to>
    <xdr:cxnSp macro="">
      <xdr:nvCxnSpPr>
        <xdr:cNvPr id="191" name="直線コネクタ 190"/>
        <xdr:cNvCxnSpPr/>
      </xdr:nvCxnSpPr>
      <xdr:spPr>
        <a:xfrm flipV="1">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19050</xdr:rowOff>
    </xdr:from>
    <xdr:to>
      <xdr:col>24</xdr:col>
      <xdr:colOff>76200</xdr:colOff>
      <xdr:row>52</xdr:row>
      <xdr:rowOff>120650</xdr:rowOff>
    </xdr:to>
    <xdr:sp macro="" textlink="">
      <xdr:nvSpPr>
        <xdr:cNvPr id="201" name="楕円 200"/>
        <xdr:cNvSpPr/>
      </xdr:nvSpPr>
      <xdr:spPr>
        <a:xfrm>
          <a:off x="47752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99077</xdr:rowOff>
    </xdr:from>
    <xdr:ext cx="762000" cy="259045"/>
    <xdr:sp macro="" textlink="">
      <xdr:nvSpPr>
        <xdr:cNvPr id="202" name="扶助費該当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57150</xdr:rowOff>
    </xdr:from>
    <xdr:to>
      <xdr:col>20</xdr:col>
      <xdr:colOff>38100</xdr:colOff>
      <xdr:row>52</xdr:row>
      <xdr:rowOff>158750</xdr:rowOff>
    </xdr:to>
    <xdr:sp macro="" textlink="">
      <xdr:nvSpPr>
        <xdr:cNvPr id="203" name="楕円 202"/>
        <xdr:cNvSpPr/>
      </xdr:nvSpPr>
      <xdr:spPr>
        <a:xfrm>
          <a:off x="3937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168927</xdr:rowOff>
    </xdr:from>
    <xdr:ext cx="736600" cy="259045"/>
    <xdr:sp macro="" textlink="">
      <xdr:nvSpPr>
        <xdr:cNvPr id="204" name="テキスト ボックス 203"/>
        <xdr:cNvSpPr txBox="1"/>
      </xdr:nvSpPr>
      <xdr:spPr>
        <a:xfrm>
          <a:off x="3606800" y="874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05" name="楕円 204"/>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06" name="テキスト ボックス 205"/>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57150</xdr:rowOff>
    </xdr:from>
    <xdr:to>
      <xdr:col>11</xdr:col>
      <xdr:colOff>60325</xdr:colOff>
      <xdr:row>52</xdr:row>
      <xdr:rowOff>158750</xdr:rowOff>
    </xdr:to>
    <xdr:sp macro="" textlink="">
      <xdr:nvSpPr>
        <xdr:cNvPr id="207" name="楕円 206"/>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168927</xdr:rowOff>
    </xdr:from>
    <xdr:ext cx="762000" cy="259045"/>
    <xdr:sp macro="" textlink="">
      <xdr:nvSpPr>
        <xdr:cNvPr id="208" name="テキスト ボックス 207"/>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09" name="楕円 208"/>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0" name="テキスト ボックス 209"/>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a:t>
          </a:r>
          <a:r>
            <a:rPr kumimoji="1" lang="ja-JP" altLang="en-US" sz="1100">
              <a:solidFill>
                <a:schemeClr val="dk1"/>
              </a:solidFill>
              <a:effectLst/>
              <a:latin typeface="+mn-lt"/>
              <a:ea typeface="+mn-ea"/>
              <a:cs typeface="+mn-cs"/>
            </a:rPr>
            <a:t>は前年度比</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ポイントの低下となった。これは</a:t>
          </a:r>
          <a:r>
            <a:rPr kumimoji="1" lang="ja-JP" altLang="ja-JP" sz="1100">
              <a:solidFill>
                <a:schemeClr val="dk1"/>
              </a:solidFill>
              <a:effectLst/>
              <a:latin typeface="+mn-lt"/>
              <a:ea typeface="+mn-ea"/>
              <a:cs typeface="+mn-cs"/>
            </a:rPr>
            <a:t>下水道事業等が法適用の企業会計に移行したことから特別会計への繰出金が</a:t>
          </a:r>
          <a:r>
            <a:rPr kumimoji="1" lang="ja-JP" altLang="en-US" sz="1100">
              <a:solidFill>
                <a:schemeClr val="dk1"/>
              </a:solidFill>
              <a:effectLst/>
              <a:latin typeface="+mn-lt"/>
              <a:ea typeface="+mn-ea"/>
              <a:cs typeface="+mn-cs"/>
            </a:rPr>
            <a:t>少なくなったことが</a:t>
          </a:r>
          <a:r>
            <a:rPr kumimoji="1" lang="ja-JP" altLang="ja-JP" sz="1100">
              <a:solidFill>
                <a:schemeClr val="dk1"/>
              </a:solidFill>
              <a:effectLst/>
              <a:latin typeface="+mn-lt"/>
              <a:ea typeface="+mn-ea"/>
              <a:cs typeface="+mn-cs"/>
            </a:rPr>
            <a:t>要因である。</a:t>
          </a:r>
          <a:r>
            <a:rPr kumimoji="1" lang="ja-JP" altLang="en-US" sz="1100">
              <a:solidFill>
                <a:schemeClr val="dk1"/>
              </a:solidFill>
              <a:effectLst/>
              <a:latin typeface="+mn-lt"/>
              <a:ea typeface="+mn-ea"/>
              <a:cs typeface="+mn-cs"/>
            </a:rPr>
            <a:t>しかし、依然として</a:t>
          </a:r>
          <a:r>
            <a:rPr kumimoji="1" lang="ja-JP" altLang="ja-JP" sz="1100">
              <a:solidFill>
                <a:schemeClr val="dk1"/>
              </a:solidFill>
              <a:effectLst/>
              <a:latin typeface="+mn-lt"/>
              <a:ea typeface="+mn-ea"/>
              <a:cs typeface="+mn-cs"/>
            </a:rPr>
            <a:t>維持管理経費が嵩み</a:t>
          </a:r>
          <a:r>
            <a:rPr kumimoji="1" lang="ja-JP" altLang="en-US" sz="1100">
              <a:solidFill>
                <a:schemeClr val="dk1"/>
              </a:solidFill>
              <a:effectLst/>
              <a:latin typeface="+mn-lt"/>
              <a:ea typeface="+mn-ea"/>
              <a:cs typeface="+mn-cs"/>
            </a:rPr>
            <a:t>特別会計への繰出金が多額となっている。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59</xdr:row>
      <xdr:rowOff>10414</xdr:rowOff>
    </xdr:to>
    <xdr:cxnSp macro="">
      <xdr:nvCxnSpPr>
        <xdr:cNvPr id="241" name="直線コネクタ 240"/>
        <xdr:cNvCxnSpPr/>
      </xdr:nvCxnSpPr>
      <xdr:spPr>
        <a:xfrm flipV="1">
          <a:off x="15671800" y="9705340"/>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10414</xdr:rowOff>
    </xdr:to>
    <xdr:cxnSp macro="">
      <xdr:nvCxnSpPr>
        <xdr:cNvPr id="244" name="直線コネクタ 243"/>
        <xdr:cNvCxnSpPr/>
      </xdr:nvCxnSpPr>
      <xdr:spPr>
        <a:xfrm>
          <a:off x="14782800" y="10116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163576</xdr:rowOff>
    </xdr:from>
    <xdr:to>
      <xdr:col>73</xdr:col>
      <xdr:colOff>180975</xdr:colOff>
      <xdr:row>59</xdr:row>
      <xdr:rowOff>1270</xdr:rowOff>
    </xdr:to>
    <xdr:cxnSp macro="">
      <xdr:nvCxnSpPr>
        <xdr:cNvPr id="247" name="直線コネクタ 246"/>
        <xdr:cNvCxnSpPr/>
      </xdr:nvCxnSpPr>
      <xdr:spPr>
        <a:xfrm>
          <a:off x="13893800" y="10107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163576</xdr:rowOff>
    </xdr:from>
    <xdr:to>
      <xdr:col>69</xdr:col>
      <xdr:colOff>92075</xdr:colOff>
      <xdr:row>59</xdr:row>
      <xdr:rowOff>101854</xdr:rowOff>
    </xdr:to>
    <xdr:cxnSp macro="">
      <xdr:nvCxnSpPr>
        <xdr:cNvPr id="250" name="直線コネクタ 249"/>
        <xdr:cNvCxnSpPr/>
      </xdr:nvCxnSpPr>
      <xdr:spPr>
        <a:xfrm flipV="1">
          <a:off x="13004800" y="101076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0" name="楕円 25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1" name="その他該当値テキスト"/>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131064</xdr:rowOff>
    </xdr:from>
    <xdr:to>
      <xdr:col>78</xdr:col>
      <xdr:colOff>120650</xdr:colOff>
      <xdr:row>59</xdr:row>
      <xdr:rowOff>61214</xdr:rowOff>
    </xdr:to>
    <xdr:sp macro="" textlink="">
      <xdr:nvSpPr>
        <xdr:cNvPr id="262" name="楕円 261"/>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45991</xdr:rowOff>
    </xdr:from>
    <xdr:ext cx="736600" cy="259045"/>
    <xdr:sp macro="" textlink="">
      <xdr:nvSpPr>
        <xdr:cNvPr id="263" name="テキスト ボックス 262"/>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4" name="楕円 263"/>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5" name="テキスト ボックス 264"/>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112776</xdr:rowOff>
    </xdr:from>
    <xdr:to>
      <xdr:col>69</xdr:col>
      <xdr:colOff>142875</xdr:colOff>
      <xdr:row>59</xdr:row>
      <xdr:rowOff>42926</xdr:rowOff>
    </xdr:to>
    <xdr:sp macro="" textlink="">
      <xdr:nvSpPr>
        <xdr:cNvPr id="266" name="楕円 265"/>
        <xdr:cNvSpPr/>
      </xdr:nvSpPr>
      <xdr:spPr>
        <a:xfrm>
          <a:off x="13843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27703</xdr:rowOff>
    </xdr:from>
    <xdr:ext cx="762000" cy="259045"/>
    <xdr:sp macro="" textlink="">
      <xdr:nvSpPr>
        <xdr:cNvPr id="267" name="テキスト ボックス 266"/>
        <xdr:cNvSpPr txBox="1"/>
      </xdr:nvSpPr>
      <xdr:spPr>
        <a:xfrm>
          <a:off x="13512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51054</xdr:rowOff>
    </xdr:from>
    <xdr:to>
      <xdr:col>65</xdr:col>
      <xdr:colOff>53975</xdr:colOff>
      <xdr:row>59</xdr:row>
      <xdr:rowOff>152654</xdr:rowOff>
    </xdr:to>
    <xdr:sp macro="" textlink="">
      <xdr:nvSpPr>
        <xdr:cNvPr id="268" name="楕円 267"/>
        <xdr:cNvSpPr/>
      </xdr:nvSpPr>
      <xdr:spPr>
        <a:xfrm>
          <a:off x="12954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137431</xdr:rowOff>
    </xdr:from>
    <xdr:ext cx="762000" cy="259045"/>
    <xdr:sp macro="" textlink="">
      <xdr:nvSpPr>
        <xdr:cNvPr id="269" name="テキスト ボックス 268"/>
        <xdr:cNvSpPr txBox="1"/>
      </xdr:nvSpPr>
      <xdr:spPr>
        <a:xfrm>
          <a:off x="12623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年度から下水道事業等が法適用の企業会計に移行したことから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ポイントの上昇となったが、類似団体平均を下回っている状況にある。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28702</xdr:rowOff>
    </xdr:to>
    <xdr:cxnSp macro="">
      <xdr:nvCxnSpPr>
        <xdr:cNvPr id="299" name="直線コネクタ 298"/>
        <xdr:cNvCxnSpPr/>
      </xdr:nvCxnSpPr>
      <xdr:spPr>
        <a:xfrm>
          <a:off x="15671800" y="59014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40132</xdr:rowOff>
    </xdr:from>
    <xdr:to>
      <xdr:col>78</xdr:col>
      <xdr:colOff>69850</xdr:colOff>
      <xdr:row>34</xdr:row>
      <xdr:rowOff>72136</xdr:rowOff>
    </xdr:to>
    <xdr:cxnSp macro="">
      <xdr:nvCxnSpPr>
        <xdr:cNvPr id="302" name="直線コネクタ 301"/>
        <xdr:cNvCxnSpPr/>
      </xdr:nvCxnSpPr>
      <xdr:spPr>
        <a:xfrm>
          <a:off x="14782800" y="58694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40132</xdr:rowOff>
    </xdr:to>
    <xdr:cxnSp macro="">
      <xdr:nvCxnSpPr>
        <xdr:cNvPr id="305" name="直線コネクタ 304"/>
        <xdr:cNvCxnSpPr/>
      </xdr:nvCxnSpPr>
      <xdr:spPr>
        <a:xfrm>
          <a:off x="13893800" y="586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44704</xdr:rowOff>
    </xdr:to>
    <xdr:cxnSp macro="">
      <xdr:nvCxnSpPr>
        <xdr:cNvPr id="308" name="直線コネクタ 307"/>
        <xdr:cNvCxnSpPr/>
      </xdr:nvCxnSpPr>
      <xdr:spPr>
        <a:xfrm flipV="1">
          <a:off x="13004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8" name="楕円 317"/>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57929</xdr:rowOff>
    </xdr:from>
    <xdr:ext cx="762000" cy="259045"/>
    <xdr:sp macro="" textlink="">
      <xdr:nvSpPr>
        <xdr:cNvPr id="319" name="補助費等該当値テキスト"/>
        <xdr:cNvSpPr txBox="1"/>
      </xdr:nvSpPr>
      <xdr:spPr>
        <a:xfrm>
          <a:off x="16598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0" name="楕円 319"/>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1" name="テキスト ボックス 320"/>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160782</xdr:rowOff>
    </xdr:from>
    <xdr:to>
      <xdr:col>74</xdr:col>
      <xdr:colOff>31750</xdr:colOff>
      <xdr:row>34</xdr:row>
      <xdr:rowOff>90932</xdr:rowOff>
    </xdr:to>
    <xdr:sp macro="" textlink="">
      <xdr:nvSpPr>
        <xdr:cNvPr id="322" name="楕円 321"/>
        <xdr:cNvSpPr/>
      </xdr:nvSpPr>
      <xdr:spPr>
        <a:xfrm>
          <a:off x="14732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101109</xdr:rowOff>
    </xdr:from>
    <xdr:ext cx="762000" cy="259045"/>
    <xdr:sp macro="" textlink="">
      <xdr:nvSpPr>
        <xdr:cNvPr id="323" name="テキスト ボックス 322"/>
        <xdr:cNvSpPr txBox="1"/>
      </xdr:nvSpPr>
      <xdr:spPr>
        <a:xfrm>
          <a:off x="14401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24" name="楕円 323"/>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25" name="テキスト ボックス 324"/>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26" name="楕円 325"/>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27" name="テキスト ボックス 326"/>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依然として類似団体平均を大幅に上回っている。これは合併直後にごみ処理施設整備事業や公営住宅建設事業等の大型整備事業が集中したことによる地方債発行の増大が影響しており、ここ数年は地方債発行額を元利償還金額より抑える方針のもと、公債費の圧縮に努めている。今後も、公共施設等総合管理計画に基づき、公共施設の統廃合、施設の経年劣化状況等を比較・分析しながら、中長期的な視点から施設整備を行うことで、町債発行を抑制し、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78</xdr:row>
      <xdr:rowOff>142239</xdr:rowOff>
    </xdr:to>
    <xdr:cxnSp macro="">
      <xdr:nvCxnSpPr>
        <xdr:cNvPr id="359" name="直線コネクタ 358"/>
        <xdr:cNvCxnSpPr/>
      </xdr:nvCxnSpPr>
      <xdr:spPr>
        <a:xfrm>
          <a:off x="3987800" y="13515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12700</xdr:rowOff>
    </xdr:to>
    <xdr:cxnSp macro="">
      <xdr:nvCxnSpPr>
        <xdr:cNvPr id="362" name="直線コネクタ 361"/>
        <xdr:cNvCxnSpPr/>
      </xdr:nvCxnSpPr>
      <xdr:spPr>
        <a:xfrm flipV="1">
          <a:off x="3098800" y="13515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92711</xdr:rowOff>
    </xdr:from>
    <xdr:to>
      <xdr:col>15</xdr:col>
      <xdr:colOff>98425</xdr:colOff>
      <xdr:row>79</xdr:row>
      <xdr:rowOff>12700</xdr:rowOff>
    </xdr:to>
    <xdr:cxnSp macro="">
      <xdr:nvCxnSpPr>
        <xdr:cNvPr id="365" name="直線コネクタ 364"/>
        <xdr:cNvCxnSpPr/>
      </xdr:nvCxnSpPr>
      <xdr:spPr>
        <a:xfrm>
          <a:off x="2209800" y="134658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92711</xdr:rowOff>
    </xdr:from>
    <xdr:to>
      <xdr:col>11</xdr:col>
      <xdr:colOff>9525</xdr:colOff>
      <xdr:row>79</xdr:row>
      <xdr:rowOff>20320</xdr:rowOff>
    </xdr:to>
    <xdr:cxnSp macro="">
      <xdr:nvCxnSpPr>
        <xdr:cNvPr id="368" name="直線コネクタ 367"/>
        <xdr:cNvCxnSpPr/>
      </xdr:nvCxnSpPr>
      <xdr:spPr>
        <a:xfrm flipV="1">
          <a:off x="1320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楕円 377"/>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79" name="公債費該当値テキスト"/>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0" name="楕円 379"/>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81" name="テキスト ボックス 380"/>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133350</xdr:rowOff>
    </xdr:from>
    <xdr:to>
      <xdr:col>15</xdr:col>
      <xdr:colOff>149225</xdr:colOff>
      <xdr:row>79</xdr:row>
      <xdr:rowOff>63500</xdr:rowOff>
    </xdr:to>
    <xdr:sp macro="" textlink="">
      <xdr:nvSpPr>
        <xdr:cNvPr id="382" name="楕円 381"/>
        <xdr:cNvSpPr/>
      </xdr:nvSpPr>
      <xdr:spPr>
        <a:xfrm>
          <a:off x="3048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48277</xdr:rowOff>
    </xdr:from>
    <xdr:ext cx="762000" cy="259045"/>
    <xdr:sp macro="" textlink="">
      <xdr:nvSpPr>
        <xdr:cNvPr id="383" name="テキスト ボックス 382"/>
        <xdr:cNvSpPr txBox="1"/>
      </xdr:nvSpPr>
      <xdr:spPr>
        <a:xfrm>
          <a:off x="2717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41911</xdr:rowOff>
    </xdr:from>
    <xdr:to>
      <xdr:col>11</xdr:col>
      <xdr:colOff>60325</xdr:colOff>
      <xdr:row>78</xdr:row>
      <xdr:rowOff>143511</xdr:rowOff>
    </xdr:to>
    <xdr:sp macro="" textlink="">
      <xdr:nvSpPr>
        <xdr:cNvPr id="384" name="楕円 383"/>
        <xdr:cNvSpPr/>
      </xdr:nvSpPr>
      <xdr:spPr>
        <a:xfrm>
          <a:off x="2159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128288</xdr:rowOff>
    </xdr:from>
    <xdr:ext cx="762000" cy="259045"/>
    <xdr:sp macro="" textlink="">
      <xdr:nvSpPr>
        <xdr:cNvPr id="385" name="テキスト ボックス 384"/>
        <xdr:cNvSpPr txBox="1"/>
      </xdr:nvSpPr>
      <xdr:spPr>
        <a:xfrm>
          <a:off x="1828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140970</xdr:rowOff>
    </xdr:from>
    <xdr:to>
      <xdr:col>6</xdr:col>
      <xdr:colOff>171450</xdr:colOff>
      <xdr:row>79</xdr:row>
      <xdr:rowOff>71120</xdr:rowOff>
    </xdr:to>
    <xdr:sp macro="" textlink="">
      <xdr:nvSpPr>
        <xdr:cNvPr id="386" name="楕円 385"/>
        <xdr:cNvSpPr/>
      </xdr:nvSpPr>
      <xdr:spPr>
        <a:xfrm>
          <a:off x="1270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55897</xdr:rowOff>
    </xdr:from>
    <xdr:ext cx="762000" cy="259045"/>
    <xdr:sp macro="" textlink="">
      <xdr:nvSpPr>
        <xdr:cNvPr id="387" name="テキスト ボックス 386"/>
        <xdr:cNvSpPr txBox="1"/>
      </xdr:nvSpPr>
      <xdr:spPr>
        <a:xfrm>
          <a:off x="939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　しかしながら、依然として人件費が増加傾向にあることから、適正な人員管理による人件費の抑制を図るとともに、事務事業の見直しによる集約化・効率化や施設の統廃合・集約化を行うことで、経常的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83566</xdr:rowOff>
    </xdr:from>
    <xdr:to>
      <xdr:col>82</xdr:col>
      <xdr:colOff>107950</xdr:colOff>
      <xdr:row>74</xdr:row>
      <xdr:rowOff>92710</xdr:rowOff>
    </xdr:to>
    <xdr:cxnSp macro="">
      <xdr:nvCxnSpPr>
        <xdr:cNvPr id="418" name="直線コネクタ 417"/>
        <xdr:cNvCxnSpPr/>
      </xdr:nvCxnSpPr>
      <xdr:spPr>
        <a:xfrm flipV="1">
          <a:off x="15671800" y="127708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28702</xdr:rowOff>
    </xdr:from>
    <xdr:to>
      <xdr:col>78</xdr:col>
      <xdr:colOff>69850</xdr:colOff>
      <xdr:row>74</xdr:row>
      <xdr:rowOff>92710</xdr:rowOff>
    </xdr:to>
    <xdr:cxnSp macro="">
      <xdr:nvCxnSpPr>
        <xdr:cNvPr id="421" name="直線コネクタ 420"/>
        <xdr:cNvCxnSpPr/>
      </xdr:nvCxnSpPr>
      <xdr:spPr>
        <a:xfrm>
          <a:off x="14782800" y="1271600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74</xdr:row>
      <xdr:rowOff>28702</xdr:rowOff>
    </xdr:to>
    <xdr:cxnSp macro="">
      <xdr:nvCxnSpPr>
        <xdr:cNvPr id="424" name="直線コネクタ 423"/>
        <xdr:cNvCxnSpPr/>
      </xdr:nvCxnSpPr>
      <xdr:spPr>
        <a:xfrm>
          <a:off x="13893800" y="126771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97282</xdr:rowOff>
    </xdr:to>
    <xdr:cxnSp macro="">
      <xdr:nvCxnSpPr>
        <xdr:cNvPr id="427" name="直線コネクタ 426"/>
        <xdr:cNvCxnSpPr/>
      </xdr:nvCxnSpPr>
      <xdr:spPr>
        <a:xfrm flipV="1">
          <a:off x="13004800" y="1267714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32766</xdr:rowOff>
    </xdr:from>
    <xdr:to>
      <xdr:col>82</xdr:col>
      <xdr:colOff>158750</xdr:colOff>
      <xdr:row>74</xdr:row>
      <xdr:rowOff>134366</xdr:rowOff>
    </xdr:to>
    <xdr:sp macro="" textlink="">
      <xdr:nvSpPr>
        <xdr:cNvPr id="437" name="楕円 436"/>
        <xdr:cNvSpPr/>
      </xdr:nvSpPr>
      <xdr:spPr>
        <a:xfrm>
          <a:off x="164592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49293</xdr:rowOff>
    </xdr:from>
    <xdr:ext cx="762000" cy="259045"/>
    <xdr:sp macro="" textlink="">
      <xdr:nvSpPr>
        <xdr:cNvPr id="438" name="公債費以外該当値テキスト"/>
        <xdr:cNvSpPr txBox="1"/>
      </xdr:nvSpPr>
      <xdr:spPr>
        <a:xfrm>
          <a:off x="16598900" y="1256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41910</xdr:rowOff>
    </xdr:from>
    <xdr:to>
      <xdr:col>78</xdr:col>
      <xdr:colOff>120650</xdr:colOff>
      <xdr:row>74</xdr:row>
      <xdr:rowOff>143510</xdr:rowOff>
    </xdr:to>
    <xdr:sp macro="" textlink="">
      <xdr:nvSpPr>
        <xdr:cNvPr id="439" name="楕円 438"/>
        <xdr:cNvSpPr/>
      </xdr:nvSpPr>
      <xdr:spPr>
        <a:xfrm>
          <a:off x="15621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153687</xdr:rowOff>
    </xdr:from>
    <xdr:ext cx="736600" cy="259045"/>
    <xdr:sp macro="" textlink="">
      <xdr:nvSpPr>
        <xdr:cNvPr id="440" name="テキスト ボックス 439"/>
        <xdr:cNvSpPr txBox="1"/>
      </xdr:nvSpPr>
      <xdr:spPr>
        <a:xfrm>
          <a:off x="15290800" y="124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149352</xdr:rowOff>
    </xdr:from>
    <xdr:to>
      <xdr:col>74</xdr:col>
      <xdr:colOff>31750</xdr:colOff>
      <xdr:row>74</xdr:row>
      <xdr:rowOff>79502</xdr:rowOff>
    </xdr:to>
    <xdr:sp macro="" textlink="">
      <xdr:nvSpPr>
        <xdr:cNvPr id="441" name="楕円 440"/>
        <xdr:cNvSpPr/>
      </xdr:nvSpPr>
      <xdr:spPr>
        <a:xfrm>
          <a:off x="14732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89679</xdr:rowOff>
    </xdr:from>
    <xdr:ext cx="762000" cy="259045"/>
    <xdr:sp macro="" textlink="">
      <xdr:nvSpPr>
        <xdr:cNvPr id="442" name="テキスト ボックス 441"/>
        <xdr:cNvSpPr txBox="1"/>
      </xdr:nvSpPr>
      <xdr:spPr>
        <a:xfrm>
          <a:off x="14401800" y="1243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43" name="楕円 442"/>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44" name="テキスト ボックス 443"/>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46482</xdr:rowOff>
    </xdr:from>
    <xdr:to>
      <xdr:col>65</xdr:col>
      <xdr:colOff>53975</xdr:colOff>
      <xdr:row>74</xdr:row>
      <xdr:rowOff>148082</xdr:rowOff>
    </xdr:to>
    <xdr:sp macro="" textlink="">
      <xdr:nvSpPr>
        <xdr:cNvPr id="445" name="楕円 444"/>
        <xdr:cNvSpPr/>
      </xdr:nvSpPr>
      <xdr:spPr>
        <a:xfrm>
          <a:off x="12954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158259</xdr:rowOff>
    </xdr:from>
    <xdr:ext cx="762000" cy="259045"/>
    <xdr:sp macro="" textlink="">
      <xdr:nvSpPr>
        <xdr:cNvPr id="446" name="テキスト ボックス 445"/>
        <xdr:cNvSpPr txBox="1"/>
      </xdr:nvSpPr>
      <xdr:spPr>
        <a:xfrm>
          <a:off x="12623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125849</xdr:rowOff>
    </xdr:from>
    <xdr:to>
      <xdr:col>29</xdr:col>
      <xdr:colOff>127000</xdr:colOff>
      <xdr:row>14</xdr:row>
      <xdr:rowOff>135451</xdr:rowOff>
    </xdr:to>
    <xdr:cxnSp macro="">
      <xdr:nvCxnSpPr>
        <xdr:cNvPr id="50" name="直線コネクタ 49"/>
        <xdr:cNvCxnSpPr/>
      </xdr:nvCxnSpPr>
      <xdr:spPr bwMode="auto">
        <a:xfrm flipV="1">
          <a:off x="5003800" y="2402324"/>
          <a:ext cx="647700" cy="18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135451</xdr:rowOff>
    </xdr:from>
    <xdr:to>
      <xdr:col>26</xdr:col>
      <xdr:colOff>50800</xdr:colOff>
      <xdr:row>15</xdr:row>
      <xdr:rowOff>31834</xdr:rowOff>
    </xdr:to>
    <xdr:cxnSp macro="">
      <xdr:nvCxnSpPr>
        <xdr:cNvPr id="53" name="直線コネクタ 52"/>
        <xdr:cNvCxnSpPr/>
      </xdr:nvCxnSpPr>
      <xdr:spPr bwMode="auto">
        <a:xfrm flipV="1">
          <a:off x="4305300" y="2583376"/>
          <a:ext cx="698500" cy="6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161115</xdr:rowOff>
    </xdr:from>
    <xdr:to>
      <xdr:col>22</xdr:col>
      <xdr:colOff>114300</xdr:colOff>
      <xdr:row>15</xdr:row>
      <xdr:rowOff>31834</xdr:rowOff>
    </xdr:to>
    <xdr:cxnSp macro="">
      <xdr:nvCxnSpPr>
        <xdr:cNvPr id="56" name="直線コネクタ 55"/>
        <xdr:cNvCxnSpPr/>
      </xdr:nvCxnSpPr>
      <xdr:spPr bwMode="auto">
        <a:xfrm>
          <a:off x="3606800" y="2609040"/>
          <a:ext cx="698500" cy="4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161115</xdr:rowOff>
    </xdr:from>
    <xdr:to>
      <xdr:col>18</xdr:col>
      <xdr:colOff>177800</xdr:colOff>
      <xdr:row>15</xdr:row>
      <xdr:rowOff>1773</xdr:rowOff>
    </xdr:to>
    <xdr:cxnSp macro="">
      <xdr:nvCxnSpPr>
        <xdr:cNvPr id="59" name="直線コネクタ 58"/>
        <xdr:cNvCxnSpPr/>
      </xdr:nvCxnSpPr>
      <xdr:spPr bwMode="auto">
        <a:xfrm flipV="1">
          <a:off x="2908300" y="2609040"/>
          <a:ext cx="698500" cy="1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75049</xdr:rowOff>
    </xdr:from>
    <xdr:to>
      <xdr:col>29</xdr:col>
      <xdr:colOff>177800</xdr:colOff>
      <xdr:row>14</xdr:row>
      <xdr:rowOff>5199</xdr:rowOff>
    </xdr:to>
    <xdr:sp macro="" textlink="">
      <xdr:nvSpPr>
        <xdr:cNvPr id="69" name="楕円 68"/>
        <xdr:cNvSpPr/>
      </xdr:nvSpPr>
      <xdr:spPr bwMode="auto">
        <a:xfrm>
          <a:off x="5600700" y="235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91576</xdr:rowOff>
    </xdr:from>
    <xdr:ext cx="762000" cy="259045"/>
    <xdr:sp macro="" textlink="">
      <xdr:nvSpPr>
        <xdr:cNvPr id="70" name="人口1人当たり決算額の推移該当値テキスト130"/>
        <xdr:cNvSpPr txBox="1"/>
      </xdr:nvSpPr>
      <xdr:spPr>
        <a:xfrm>
          <a:off x="5740400" y="219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84651</xdr:rowOff>
    </xdr:from>
    <xdr:to>
      <xdr:col>26</xdr:col>
      <xdr:colOff>101600</xdr:colOff>
      <xdr:row>15</xdr:row>
      <xdr:rowOff>14801</xdr:rowOff>
    </xdr:to>
    <xdr:sp macro="" textlink="">
      <xdr:nvSpPr>
        <xdr:cNvPr id="71" name="楕円 70"/>
        <xdr:cNvSpPr/>
      </xdr:nvSpPr>
      <xdr:spPr bwMode="auto">
        <a:xfrm>
          <a:off x="4953000" y="2532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24978</xdr:rowOff>
    </xdr:from>
    <xdr:ext cx="736600" cy="259045"/>
    <xdr:sp macro="" textlink="">
      <xdr:nvSpPr>
        <xdr:cNvPr id="72" name="テキスト ボックス 71"/>
        <xdr:cNvSpPr txBox="1"/>
      </xdr:nvSpPr>
      <xdr:spPr>
        <a:xfrm>
          <a:off x="4622800" y="2301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152484</xdr:rowOff>
    </xdr:from>
    <xdr:to>
      <xdr:col>22</xdr:col>
      <xdr:colOff>165100</xdr:colOff>
      <xdr:row>15</xdr:row>
      <xdr:rowOff>82634</xdr:rowOff>
    </xdr:to>
    <xdr:sp macro="" textlink="">
      <xdr:nvSpPr>
        <xdr:cNvPr id="73" name="楕円 72"/>
        <xdr:cNvSpPr/>
      </xdr:nvSpPr>
      <xdr:spPr bwMode="auto">
        <a:xfrm>
          <a:off x="4254500" y="2600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92811</xdr:rowOff>
    </xdr:from>
    <xdr:ext cx="762000" cy="259045"/>
    <xdr:sp macro="" textlink="">
      <xdr:nvSpPr>
        <xdr:cNvPr id="74" name="テキスト ボックス 73"/>
        <xdr:cNvSpPr txBox="1"/>
      </xdr:nvSpPr>
      <xdr:spPr>
        <a:xfrm>
          <a:off x="3924300" y="236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110315</xdr:rowOff>
    </xdr:from>
    <xdr:to>
      <xdr:col>19</xdr:col>
      <xdr:colOff>38100</xdr:colOff>
      <xdr:row>15</xdr:row>
      <xdr:rowOff>40465</xdr:rowOff>
    </xdr:to>
    <xdr:sp macro="" textlink="">
      <xdr:nvSpPr>
        <xdr:cNvPr id="75" name="楕円 74"/>
        <xdr:cNvSpPr/>
      </xdr:nvSpPr>
      <xdr:spPr bwMode="auto">
        <a:xfrm>
          <a:off x="3556000" y="255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50642</xdr:rowOff>
    </xdr:from>
    <xdr:ext cx="762000" cy="259045"/>
    <xdr:sp macro="" textlink="">
      <xdr:nvSpPr>
        <xdr:cNvPr id="76" name="テキスト ボックス 75"/>
        <xdr:cNvSpPr txBox="1"/>
      </xdr:nvSpPr>
      <xdr:spPr>
        <a:xfrm>
          <a:off x="3225800" y="232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122423</xdr:rowOff>
    </xdr:from>
    <xdr:to>
      <xdr:col>15</xdr:col>
      <xdr:colOff>101600</xdr:colOff>
      <xdr:row>15</xdr:row>
      <xdr:rowOff>52573</xdr:rowOff>
    </xdr:to>
    <xdr:sp macro="" textlink="">
      <xdr:nvSpPr>
        <xdr:cNvPr id="77" name="楕円 76"/>
        <xdr:cNvSpPr/>
      </xdr:nvSpPr>
      <xdr:spPr bwMode="auto">
        <a:xfrm>
          <a:off x="2857500" y="257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62750</xdr:rowOff>
    </xdr:from>
    <xdr:ext cx="762000" cy="259045"/>
    <xdr:sp macro="" textlink="">
      <xdr:nvSpPr>
        <xdr:cNvPr id="78" name="テキスト ボックス 77"/>
        <xdr:cNvSpPr txBox="1"/>
      </xdr:nvSpPr>
      <xdr:spPr>
        <a:xfrm>
          <a:off x="2527300" y="233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314665</xdr:rowOff>
    </xdr:from>
    <xdr:to>
      <xdr:col>29</xdr:col>
      <xdr:colOff>127000</xdr:colOff>
      <xdr:row>35</xdr:row>
      <xdr:rowOff>9614</xdr:rowOff>
    </xdr:to>
    <xdr:cxnSp macro="">
      <xdr:nvCxnSpPr>
        <xdr:cNvPr id="111" name="直線コネクタ 110"/>
        <xdr:cNvCxnSpPr/>
      </xdr:nvCxnSpPr>
      <xdr:spPr bwMode="auto">
        <a:xfrm flipV="1">
          <a:off x="5003800" y="6582115"/>
          <a:ext cx="6477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7960</xdr:rowOff>
    </xdr:from>
    <xdr:to>
      <xdr:col>26</xdr:col>
      <xdr:colOff>50800</xdr:colOff>
      <xdr:row>35</xdr:row>
      <xdr:rowOff>9614</xdr:rowOff>
    </xdr:to>
    <xdr:cxnSp macro="">
      <xdr:nvCxnSpPr>
        <xdr:cNvPr id="114" name="直線コネクタ 113"/>
        <xdr:cNvCxnSpPr/>
      </xdr:nvCxnSpPr>
      <xdr:spPr bwMode="auto">
        <a:xfrm>
          <a:off x="4305300" y="6618310"/>
          <a:ext cx="698500" cy="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7960</xdr:rowOff>
    </xdr:from>
    <xdr:to>
      <xdr:col>22</xdr:col>
      <xdr:colOff>114300</xdr:colOff>
      <xdr:row>35</xdr:row>
      <xdr:rowOff>70871</xdr:rowOff>
    </xdr:to>
    <xdr:cxnSp macro="">
      <xdr:nvCxnSpPr>
        <xdr:cNvPr id="117" name="直線コネクタ 116"/>
        <xdr:cNvCxnSpPr/>
      </xdr:nvCxnSpPr>
      <xdr:spPr bwMode="auto">
        <a:xfrm flipV="1">
          <a:off x="3606800" y="6618310"/>
          <a:ext cx="698500" cy="6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70871</xdr:rowOff>
    </xdr:from>
    <xdr:to>
      <xdr:col>18</xdr:col>
      <xdr:colOff>177800</xdr:colOff>
      <xdr:row>35</xdr:row>
      <xdr:rowOff>84747</xdr:rowOff>
    </xdr:to>
    <xdr:cxnSp macro="">
      <xdr:nvCxnSpPr>
        <xdr:cNvPr id="120" name="直線コネクタ 119"/>
        <xdr:cNvCxnSpPr/>
      </xdr:nvCxnSpPr>
      <xdr:spPr bwMode="auto">
        <a:xfrm flipV="1">
          <a:off x="2908300" y="6681221"/>
          <a:ext cx="698500" cy="1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263865</xdr:rowOff>
    </xdr:from>
    <xdr:to>
      <xdr:col>29</xdr:col>
      <xdr:colOff>177800</xdr:colOff>
      <xdr:row>35</xdr:row>
      <xdr:rowOff>22565</xdr:rowOff>
    </xdr:to>
    <xdr:sp macro="" textlink="">
      <xdr:nvSpPr>
        <xdr:cNvPr id="130" name="楕円 129"/>
        <xdr:cNvSpPr/>
      </xdr:nvSpPr>
      <xdr:spPr bwMode="auto">
        <a:xfrm>
          <a:off x="5600700" y="6531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108942</xdr:rowOff>
    </xdr:from>
    <xdr:ext cx="762000" cy="259045"/>
    <xdr:sp macro="" textlink="">
      <xdr:nvSpPr>
        <xdr:cNvPr id="131" name="人口1人当たり決算額の推移該当値テキスト445"/>
        <xdr:cNvSpPr txBox="1"/>
      </xdr:nvSpPr>
      <xdr:spPr>
        <a:xfrm>
          <a:off x="5740400" y="637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301714</xdr:rowOff>
    </xdr:from>
    <xdr:to>
      <xdr:col>26</xdr:col>
      <xdr:colOff>101600</xdr:colOff>
      <xdr:row>35</xdr:row>
      <xdr:rowOff>60414</xdr:rowOff>
    </xdr:to>
    <xdr:sp macro="" textlink="">
      <xdr:nvSpPr>
        <xdr:cNvPr id="132" name="楕円 131"/>
        <xdr:cNvSpPr/>
      </xdr:nvSpPr>
      <xdr:spPr bwMode="auto">
        <a:xfrm>
          <a:off x="4953000" y="65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70591</xdr:rowOff>
    </xdr:from>
    <xdr:ext cx="736600" cy="259045"/>
    <xdr:sp macro="" textlink="">
      <xdr:nvSpPr>
        <xdr:cNvPr id="133" name="テキスト ボックス 132"/>
        <xdr:cNvSpPr txBox="1"/>
      </xdr:nvSpPr>
      <xdr:spPr>
        <a:xfrm>
          <a:off x="4622800" y="633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300060</xdr:rowOff>
    </xdr:from>
    <xdr:to>
      <xdr:col>22</xdr:col>
      <xdr:colOff>165100</xdr:colOff>
      <xdr:row>35</xdr:row>
      <xdr:rowOff>58760</xdr:rowOff>
    </xdr:to>
    <xdr:sp macro="" textlink="">
      <xdr:nvSpPr>
        <xdr:cNvPr id="134" name="楕円 133"/>
        <xdr:cNvSpPr/>
      </xdr:nvSpPr>
      <xdr:spPr bwMode="auto">
        <a:xfrm>
          <a:off x="4254500" y="656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68937</xdr:rowOff>
    </xdr:from>
    <xdr:ext cx="762000" cy="259045"/>
    <xdr:sp macro="" textlink="">
      <xdr:nvSpPr>
        <xdr:cNvPr id="135" name="テキスト ボックス 134"/>
        <xdr:cNvSpPr txBox="1"/>
      </xdr:nvSpPr>
      <xdr:spPr>
        <a:xfrm>
          <a:off x="3924300" y="63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20071</xdr:rowOff>
    </xdr:from>
    <xdr:to>
      <xdr:col>19</xdr:col>
      <xdr:colOff>38100</xdr:colOff>
      <xdr:row>35</xdr:row>
      <xdr:rowOff>121671</xdr:rowOff>
    </xdr:to>
    <xdr:sp macro="" textlink="">
      <xdr:nvSpPr>
        <xdr:cNvPr id="136" name="楕円 135"/>
        <xdr:cNvSpPr/>
      </xdr:nvSpPr>
      <xdr:spPr bwMode="auto">
        <a:xfrm>
          <a:off x="3556000" y="663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131848</xdr:rowOff>
    </xdr:from>
    <xdr:ext cx="762000" cy="259045"/>
    <xdr:sp macro="" textlink="">
      <xdr:nvSpPr>
        <xdr:cNvPr id="137" name="テキスト ボックス 136"/>
        <xdr:cNvSpPr txBox="1"/>
      </xdr:nvSpPr>
      <xdr:spPr>
        <a:xfrm>
          <a:off x="3225800" y="639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33947</xdr:rowOff>
    </xdr:from>
    <xdr:to>
      <xdr:col>15</xdr:col>
      <xdr:colOff>101600</xdr:colOff>
      <xdr:row>35</xdr:row>
      <xdr:rowOff>135547</xdr:rowOff>
    </xdr:to>
    <xdr:sp macro="" textlink="">
      <xdr:nvSpPr>
        <xdr:cNvPr id="138" name="楕円 137"/>
        <xdr:cNvSpPr/>
      </xdr:nvSpPr>
      <xdr:spPr bwMode="auto">
        <a:xfrm>
          <a:off x="2857500" y="664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145724</xdr:rowOff>
    </xdr:from>
    <xdr:ext cx="762000" cy="259045"/>
    <xdr:sp macro="" textlink="">
      <xdr:nvSpPr>
        <xdr:cNvPr id="139" name="テキスト ボックス 138"/>
        <xdr:cNvSpPr txBox="1"/>
      </xdr:nvSpPr>
      <xdr:spPr>
        <a:xfrm>
          <a:off x="2527300" y="641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34681</xdr:rowOff>
    </xdr:from>
    <xdr:to>
      <xdr:col>24</xdr:col>
      <xdr:colOff>63500</xdr:colOff>
      <xdr:row>34</xdr:row>
      <xdr:rowOff>19578</xdr:rowOff>
    </xdr:to>
    <xdr:cxnSp macro="">
      <xdr:nvCxnSpPr>
        <xdr:cNvPr id="61" name="直線コネクタ 60"/>
        <xdr:cNvCxnSpPr/>
      </xdr:nvCxnSpPr>
      <xdr:spPr>
        <a:xfrm flipV="1">
          <a:off x="3797300" y="5692531"/>
          <a:ext cx="838200" cy="15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19578</xdr:rowOff>
    </xdr:from>
    <xdr:to>
      <xdr:col>19</xdr:col>
      <xdr:colOff>177800</xdr:colOff>
      <xdr:row>34</xdr:row>
      <xdr:rowOff>93210</xdr:rowOff>
    </xdr:to>
    <xdr:cxnSp macro="">
      <xdr:nvCxnSpPr>
        <xdr:cNvPr id="64" name="直線コネクタ 63"/>
        <xdr:cNvCxnSpPr/>
      </xdr:nvCxnSpPr>
      <xdr:spPr>
        <a:xfrm flipV="1">
          <a:off x="2908300" y="5848878"/>
          <a:ext cx="8890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27305</xdr:rowOff>
    </xdr:from>
    <xdr:to>
      <xdr:col>15</xdr:col>
      <xdr:colOff>50800</xdr:colOff>
      <xdr:row>34</xdr:row>
      <xdr:rowOff>93210</xdr:rowOff>
    </xdr:to>
    <xdr:cxnSp macro="">
      <xdr:nvCxnSpPr>
        <xdr:cNvPr id="67" name="直線コネクタ 66"/>
        <xdr:cNvCxnSpPr/>
      </xdr:nvCxnSpPr>
      <xdr:spPr>
        <a:xfrm>
          <a:off x="2019300" y="5856605"/>
          <a:ext cx="889000" cy="6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27305</xdr:rowOff>
    </xdr:from>
    <xdr:to>
      <xdr:col>10</xdr:col>
      <xdr:colOff>114300</xdr:colOff>
      <xdr:row>34</xdr:row>
      <xdr:rowOff>46256</xdr:rowOff>
    </xdr:to>
    <xdr:cxnSp macro="">
      <xdr:nvCxnSpPr>
        <xdr:cNvPr id="70" name="直線コネクタ 69"/>
        <xdr:cNvCxnSpPr/>
      </xdr:nvCxnSpPr>
      <xdr:spPr>
        <a:xfrm flipV="1">
          <a:off x="1130300" y="5856605"/>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155331</xdr:rowOff>
    </xdr:from>
    <xdr:to>
      <xdr:col>24</xdr:col>
      <xdr:colOff>114300</xdr:colOff>
      <xdr:row>33</xdr:row>
      <xdr:rowOff>85481</xdr:rowOff>
    </xdr:to>
    <xdr:sp macro="" textlink="">
      <xdr:nvSpPr>
        <xdr:cNvPr id="80" name="楕円 79"/>
        <xdr:cNvSpPr/>
      </xdr:nvSpPr>
      <xdr:spPr>
        <a:xfrm>
          <a:off x="4584700" y="56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6758</xdr:rowOff>
    </xdr:from>
    <xdr:ext cx="599010" cy="259045"/>
    <xdr:sp macro="" textlink="">
      <xdr:nvSpPr>
        <xdr:cNvPr id="81" name="人件費該当値テキスト"/>
        <xdr:cNvSpPr txBox="1"/>
      </xdr:nvSpPr>
      <xdr:spPr>
        <a:xfrm>
          <a:off x="4686300" y="549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140228</xdr:rowOff>
    </xdr:from>
    <xdr:to>
      <xdr:col>20</xdr:col>
      <xdr:colOff>38100</xdr:colOff>
      <xdr:row>34</xdr:row>
      <xdr:rowOff>70378</xdr:rowOff>
    </xdr:to>
    <xdr:sp macro="" textlink="">
      <xdr:nvSpPr>
        <xdr:cNvPr id="82" name="楕円 81"/>
        <xdr:cNvSpPr/>
      </xdr:nvSpPr>
      <xdr:spPr>
        <a:xfrm>
          <a:off x="3746500" y="57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86905</xdr:rowOff>
    </xdr:from>
    <xdr:ext cx="599010" cy="259045"/>
    <xdr:sp macro="" textlink="">
      <xdr:nvSpPr>
        <xdr:cNvPr id="83" name="テキスト ボックス 82"/>
        <xdr:cNvSpPr txBox="1"/>
      </xdr:nvSpPr>
      <xdr:spPr>
        <a:xfrm>
          <a:off x="3497795" y="557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42410</xdr:rowOff>
    </xdr:from>
    <xdr:to>
      <xdr:col>15</xdr:col>
      <xdr:colOff>101600</xdr:colOff>
      <xdr:row>34</xdr:row>
      <xdr:rowOff>144010</xdr:rowOff>
    </xdr:to>
    <xdr:sp macro="" textlink="">
      <xdr:nvSpPr>
        <xdr:cNvPr id="84" name="楕円 83"/>
        <xdr:cNvSpPr/>
      </xdr:nvSpPr>
      <xdr:spPr>
        <a:xfrm>
          <a:off x="2857500" y="5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160537</xdr:rowOff>
    </xdr:from>
    <xdr:ext cx="599010" cy="259045"/>
    <xdr:sp macro="" textlink="">
      <xdr:nvSpPr>
        <xdr:cNvPr id="85" name="テキスト ボックス 84"/>
        <xdr:cNvSpPr txBox="1"/>
      </xdr:nvSpPr>
      <xdr:spPr>
        <a:xfrm>
          <a:off x="2608795" y="564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147955</xdr:rowOff>
    </xdr:from>
    <xdr:to>
      <xdr:col>10</xdr:col>
      <xdr:colOff>165100</xdr:colOff>
      <xdr:row>34</xdr:row>
      <xdr:rowOff>78105</xdr:rowOff>
    </xdr:to>
    <xdr:sp macro="" textlink="">
      <xdr:nvSpPr>
        <xdr:cNvPr id="86" name="楕円 85"/>
        <xdr:cNvSpPr/>
      </xdr:nvSpPr>
      <xdr:spPr>
        <a:xfrm>
          <a:off x="19685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94632</xdr:rowOff>
    </xdr:from>
    <xdr:ext cx="599010" cy="259045"/>
    <xdr:sp macro="" textlink="">
      <xdr:nvSpPr>
        <xdr:cNvPr id="87" name="テキスト ボックス 86"/>
        <xdr:cNvSpPr txBox="1"/>
      </xdr:nvSpPr>
      <xdr:spPr>
        <a:xfrm>
          <a:off x="1719795" y="558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166906</xdr:rowOff>
    </xdr:from>
    <xdr:to>
      <xdr:col>6</xdr:col>
      <xdr:colOff>38100</xdr:colOff>
      <xdr:row>34</xdr:row>
      <xdr:rowOff>97056</xdr:rowOff>
    </xdr:to>
    <xdr:sp macro="" textlink="">
      <xdr:nvSpPr>
        <xdr:cNvPr id="88" name="楕円 87"/>
        <xdr:cNvSpPr/>
      </xdr:nvSpPr>
      <xdr:spPr>
        <a:xfrm>
          <a:off x="1079500" y="58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113583</xdr:rowOff>
    </xdr:from>
    <xdr:ext cx="599010" cy="259045"/>
    <xdr:sp macro="" textlink="">
      <xdr:nvSpPr>
        <xdr:cNvPr id="89" name="テキスト ボックス 88"/>
        <xdr:cNvSpPr txBox="1"/>
      </xdr:nvSpPr>
      <xdr:spPr>
        <a:xfrm>
          <a:off x="830795" y="559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63933</xdr:rowOff>
    </xdr:from>
    <xdr:to>
      <xdr:col>24</xdr:col>
      <xdr:colOff>63500</xdr:colOff>
      <xdr:row>58</xdr:row>
      <xdr:rowOff>80004</xdr:rowOff>
    </xdr:to>
    <xdr:cxnSp macro="">
      <xdr:nvCxnSpPr>
        <xdr:cNvPr id="118" name="直線コネクタ 117"/>
        <xdr:cNvCxnSpPr/>
      </xdr:nvCxnSpPr>
      <xdr:spPr>
        <a:xfrm flipV="1">
          <a:off x="3797300" y="10008033"/>
          <a:ext cx="8382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79961</xdr:rowOff>
    </xdr:from>
    <xdr:to>
      <xdr:col>19</xdr:col>
      <xdr:colOff>177800</xdr:colOff>
      <xdr:row>58</xdr:row>
      <xdr:rowOff>80004</xdr:rowOff>
    </xdr:to>
    <xdr:cxnSp macro="">
      <xdr:nvCxnSpPr>
        <xdr:cNvPr id="121" name="直線コネクタ 120"/>
        <xdr:cNvCxnSpPr/>
      </xdr:nvCxnSpPr>
      <xdr:spPr>
        <a:xfrm>
          <a:off x="2908300" y="1002406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79961</xdr:rowOff>
    </xdr:from>
    <xdr:to>
      <xdr:col>15</xdr:col>
      <xdr:colOff>50800</xdr:colOff>
      <xdr:row>58</xdr:row>
      <xdr:rowOff>85938</xdr:rowOff>
    </xdr:to>
    <xdr:cxnSp macro="">
      <xdr:nvCxnSpPr>
        <xdr:cNvPr id="124" name="直線コネクタ 123"/>
        <xdr:cNvCxnSpPr/>
      </xdr:nvCxnSpPr>
      <xdr:spPr>
        <a:xfrm flipV="1">
          <a:off x="2019300" y="10024061"/>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82090</xdr:rowOff>
    </xdr:from>
    <xdr:to>
      <xdr:col>10</xdr:col>
      <xdr:colOff>114300</xdr:colOff>
      <xdr:row>58</xdr:row>
      <xdr:rowOff>85938</xdr:rowOff>
    </xdr:to>
    <xdr:cxnSp macro="">
      <xdr:nvCxnSpPr>
        <xdr:cNvPr id="127" name="直線コネクタ 126"/>
        <xdr:cNvCxnSpPr/>
      </xdr:nvCxnSpPr>
      <xdr:spPr>
        <a:xfrm>
          <a:off x="1130300" y="1002619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13133</xdr:rowOff>
    </xdr:from>
    <xdr:to>
      <xdr:col>24</xdr:col>
      <xdr:colOff>114300</xdr:colOff>
      <xdr:row>58</xdr:row>
      <xdr:rowOff>114733</xdr:rowOff>
    </xdr:to>
    <xdr:sp macro="" textlink="">
      <xdr:nvSpPr>
        <xdr:cNvPr id="137" name="楕円 136"/>
        <xdr:cNvSpPr/>
      </xdr:nvSpPr>
      <xdr:spPr>
        <a:xfrm>
          <a:off x="4584700" y="99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143960</xdr:rowOff>
    </xdr:from>
    <xdr:ext cx="599010" cy="259045"/>
    <xdr:sp macro="" textlink="">
      <xdr:nvSpPr>
        <xdr:cNvPr id="138" name="物件費該当値テキスト"/>
        <xdr:cNvSpPr txBox="1"/>
      </xdr:nvSpPr>
      <xdr:spPr>
        <a:xfrm>
          <a:off x="4686300" y="974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29204</xdr:rowOff>
    </xdr:from>
    <xdr:to>
      <xdr:col>20</xdr:col>
      <xdr:colOff>38100</xdr:colOff>
      <xdr:row>58</xdr:row>
      <xdr:rowOff>130804</xdr:rowOff>
    </xdr:to>
    <xdr:sp macro="" textlink="">
      <xdr:nvSpPr>
        <xdr:cNvPr id="139" name="楕円 138"/>
        <xdr:cNvSpPr/>
      </xdr:nvSpPr>
      <xdr:spPr>
        <a:xfrm>
          <a:off x="3746500" y="99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147331</xdr:rowOff>
    </xdr:from>
    <xdr:ext cx="599010" cy="259045"/>
    <xdr:sp macro="" textlink="">
      <xdr:nvSpPr>
        <xdr:cNvPr id="140" name="テキスト ボックス 139"/>
        <xdr:cNvSpPr txBox="1"/>
      </xdr:nvSpPr>
      <xdr:spPr>
        <a:xfrm>
          <a:off x="3497795" y="974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29161</xdr:rowOff>
    </xdr:from>
    <xdr:to>
      <xdr:col>15</xdr:col>
      <xdr:colOff>101600</xdr:colOff>
      <xdr:row>58</xdr:row>
      <xdr:rowOff>130761</xdr:rowOff>
    </xdr:to>
    <xdr:sp macro="" textlink="">
      <xdr:nvSpPr>
        <xdr:cNvPr id="141" name="楕円 140"/>
        <xdr:cNvSpPr/>
      </xdr:nvSpPr>
      <xdr:spPr>
        <a:xfrm>
          <a:off x="2857500" y="997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147288</xdr:rowOff>
    </xdr:from>
    <xdr:ext cx="599010" cy="259045"/>
    <xdr:sp macro="" textlink="">
      <xdr:nvSpPr>
        <xdr:cNvPr id="142" name="テキスト ボックス 141"/>
        <xdr:cNvSpPr txBox="1"/>
      </xdr:nvSpPr>
      <xdr:spPr>
        <a:xfrm>
          <a:off x="2608795" y="974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35138</xdr:rowOff>
    </xdr:from>
    <xdr:to>
      <xdr:col>10</xdr:col>
      <xdr:colOff>165100</xdr:colOff>
      <xdr:row>58</xdr:row>
      <xdr:rowOff>136738</xdr:rowOff>
    </xdr:to>
    <xdr:sp macro="" textlink="">
      <xdr:nvSpPr>
        <xdr:cNvPr id="143" name="楕円 142"/>
        <xdr:cNvSpPr/>
      </xdr:nvSpPr>
      <xdr:spPr>
        <a:xfrm>
          <a:off x="1968500" y="99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153265</xdr:rowOff>
    </xdr:from>
    <xdr:ext cx="599010" cy="259045"/>
    <xdr:sp macro="" textlink="">
      <xdr:nvSpPr>
        <xdr:cNvPr id="144" name="テキスト ボックス 143"/>
        <xdr:cNvSpPr txBox="1"/>
      </xdr:nvSpPr>
      <xdr:spPr>
        <a:xfrm>
          <a:off x="1719795" y="975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31290</xdr:rowOff>
    </xdr:from>
    <xdr:to>
      <xdr:col>6</xdr:col>
      <xdr:colOff>38100</xdr:colOff>
      <xdr:row>58</xdr:row>
      <xdr:rowOff>132890</xdr:rowOff>
    </xdr:to>
    <xdr:sp macro="" textlink="">
      <xdr:nvSpPr>
        <xdr:cNvPr id="145" name="楕円 144"/>
        <xdr:cNvSpPr/>
      </xdr:nvSpPr>
      <xdr:spPr>
        <a:xfrm>
          <a:off x="1079500" y="99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149417</xdr:rowOff>
    </xdr:from>
    <xdr:ext cx="599010" cy="259045"/>
    <xdr:sp macro="" textlink="">
      <xdr:nvSpPr>
        <xdr:cNvPr id="146" name="テキスト ボックス 145"/>
        <xdr:cNvSpPr txBox="1"/>
      </xdr:nvSpPr>
      <xdr:spPr>
        <a:xfrm>
          <a:off x="830795" y="97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69495</xdr:rowOff>
    </xdr:from>
    <xdr:to>
      <xdr:col>24</xdr:col>
      <xdr:colOff>63500</xdr:colOff>
      <xdr:row>78</xdr:row>
      <xdr:rowOff>119329</xdr:rowOff>
    </xdr:to>
    <xdr:cxnSp macro="">
      <xdr:nvCxnSpPr>
        <xdr:cNvPr id="175" name="直線コネクタ 174"/>
        <xdr:cNvCxnSpPr/>
      </xdr:nvCxnSpPr>
      <xdr:spPr>
        <a:xfrm>
          <a:off x="3797300" y="13442595"/>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69495</xdr:rowOff>
    </xdr:from>
    <xdr:to>
      <xdr:col>19</xdr:col>
      <xdr:colOff>177800</xdr:colOff>
      <xdr:row>78</xdr:row>
      <xdr:rowOff>107899</xdr:rowOff>
    </xdr:to>
    <xdr:cxnSp macro="">
      <xdr:nvCxnSpPr>
        <xdr:cNvPr id="178" name="直線コネクタ 177"/>
        <xdr:cNvCxnSpPr/>
      </xdr:nvCxnSpPr>
      <xdr:spPr>
        <a:xfrm flipV="1">
          <a:off x="2908300" y="1344259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107899</xdr:rowOff>
    </xdr:from>
    <xdr:to>
      <xdr:col>15</xdr:col>
      <xdr:colOff>50800</xdr:colOff>
      <xdr:row>78</xdr:row>
      <xdr:rowOff>142393</xdr:rowOff>
    </xdr:to>
    <xdr:cxnSp macro="">
      <xdr:nvCxnSpPr>
        <xdr:cNvPr id="181" name="直線コネクタ 180"/>
        <xdr:cNvCxnSpPr/>
      </xdr:nvCxnSpPr>
      <xdr:spPr>
        <a:xfrm flipV="1">
          <a:off x="2019300" y="13480999"/>
          <a:ext cx="889000" cy="3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141897</xdr:rowOff>
    </xdr:from>
    <xdr:to>
      <xdr:col>10</xdr:col>
      <xdr:colOff>114300</xdr:colOff>
      <xdr:row>78</xdr:row>
      <xdr:rowOff>142393</xdr:rowOff>
    </xdr:to>
    <xdr:cxnSp macro="">
      <xdr:nvCxnSpPr>
        <xdr:cNvPr id="184" name="直線コネクタ 183"/>
        <xdr:cNvCxnSpPr/>
      </xdr:nvCxnSpPr>
      <xdr:spPr>
        <a:xfrm>
          <a:off x="1130300" y="1351499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68529</xdr:rowOff>
    </xdr:from>
    <xdr:to>
      <xdr:col>24</xdr:col>
      <xdr:colOff>114300</xdr:colOff>
      <xdr:row>78</xdr:row>
      <xdr:rowOff>170129</xdr:rowOff>
    </xdr:to>
    <xdr:sp macro="" textlink="">
      <xdr:nvSpPr>
        <xdr:cNvPr id="194" name="楕円 193"/>
        <xdr:cNvSpPr/>
      </xdr:nvSpPr>
      <xdr:spPr>
        <a:xfrm>
          <a:off x="4584700" y="134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154906</xdr:rowOff>
    </xdr:from>
    <xdr:ext cx="469744" cy="259045"/>
    <xdr:sp macro="" textlink="">
      <xdr:nvSpPr>
        <xdr:cNvPr id="195" name="維持補修費該当値テキスト"/>
        <xdr:cNvSpPr txBox="1"/>
      </xdr:nvSpPr>
      <xdr:spPr>
        <a:xfrm>
          <a:off x="4686300" y="133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18695</xdr:rowOff>
    </xdr:from>
    <xdr:to>
      <xdr:col>20</xdr:col>
      <xdr:colOff>38100</xdr:colOff>
      <xdr:row>78</xdr:row>
      <xdr:rowOff>120295</xdr:rowOff>
    </xdr:to>
    <xdr:sp macro="" textlink="">
      <xdr:nvSpPr>
        <xdr:cNvPr id="196" name="楕円 195"/>
        <xdr:cNvSpPr/>
      </xdr:nvSpPr>
      <xdr:spPr>
        <a:xfrm>
          <a:off x="3746500" y="133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111422</xdr:rowOff>
    </xdr:from>
    <xdr:ext cx="534377" cy="259045"/>
    <xdr:sp macro="" textlink="">
      <xdr:nvSpPr>
        <xdr:cNvPr id="197" name="テキスト ボックス 196"/>
        <xdr:cNvSpPr txBox="1"/>
      </xdr:nvSpPr>
      <xdr:spPr>
        <a:xfrm>
          <a:off x="3530111" y="134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57099</xdr:rowOff>
    </xdr:from>
    <xdr:to>
      <xdr:col>15</xdr:col>
      <xdr:colOff>101600</xdr:colOff>
      <xdr:row>78</xdr:row>
      <xdr:rowOff>158699</xdr:rowOff>
    </xdr:to>
    <xdr:sp macro="" textlink="">
      <xdr:nvSpPr>
        <xdr:cNvPr id="198" name="楕円 197"/>
        <xdr:cNvSpPr/>
      </xdr:nvSpPr>
      <xdr:spPr>
        <a:xfrm>
          <a:off x="2857500" y="134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149826</xdr:rowOff>
    </xdr:from>
    <xdr:ext cx="469744" cy="259045"/>
    <xdr:sp macro="" textlink="">
      <xdr:nvSpPr>
        <xdr:cNvPr id="199" name="テキスト ボックス 198"/>
        <xdr:cNvSpPr txBox="1"/>
      </xdr:nvSpPr>
      <xdr:spPr>
        <a:xfrm>
          <a:off x="2673428" y="1352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91593</xdr:rowOff>
    </xdr:from>
    <xdr:to>
      <xdr:col>10</xdr:col>
      <xdr:colOff>165100</xdr:colOff>
      <xdr:row>79</xdr:row>
      <xdr:rowOff>21743</xdr:rowOff>
    </xdr:to>
    <xdr:sp macro="" textlink="">
      <xdr:nvSpPr>
        <xdr:cNvPr id="200" name="楕円 199"/>
        <xdr:cNvSpPr/>
      </xdr:nvSpPr>
      <xdr:spPr>
        <a:xfrm>
          <a:off x="1968500" y="134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12870</xdr:rowOff>
    </xdr:from>
    <xdr:ext cx="469744" cy="259045"/>
    <xdr:sp macro="" textlink="">
      <xdr:nvSpPr>
        <xdr:cNvPr id="201" name="テキスト ボックス 200"/>
        <xdr:cNvSpPr txBox="1"/>
      </xdr:nvSpPr>
      <xdr:spPr>
        <a:xfrm>
          <a:off x="1784428" y="1355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91097</xdr:rowOff>
    </xdr:from>
    <xdr:to>
      <xdr:col>6</xdr:col>
      <xdr:colOff>38100</xdr:colOff>
      <xdr:row>79</xdr:row>
      <xdr:rowOff>21247</xdr:rowOff>
    </xdr:to>
    <xdr:sp macro="" textlink="">
      <xdr:nvSpPr>
        <xdr:cNvPr id="202" name="楕円 201"/>
        <xdr:cNvSpPr/>
      </xdr:nvSpPr>
      <xdr:spPr>
        <a:xfrm>
          <a:off x="1079500" y="134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12374</xdr:rowOff>
    </xdr:from>
    <xdr:ext cx="469744" cy="259045"/>
    <xdr:sp macro="" textlink="">
      <xdr:nvSpPr>
        <xdr:cNvPr id="203" name="テキスト ボックス 202"/>
        <xdr:cNvSpPr txBox="1"/>
      </xdr:nvSpPr>
      <xdr:spPr>
        <a:xfrm>
          <a:off x="895428" y="135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14612</xdr:rowOff>
    </xdr:from>
    <xdr:to>
      <xdr:col>24</xdr:col>
      <xdr:colOff>63500</xdr:colOff>
      <xdr:row>98</xdr:row>
      <xdr:rowOff>18128</xdr:rowOff>
    </xdr:to>
    <xdr:cxnSp macro="">
      <xdr:nvCxnSpPr>
        <xdr:cNvPr id="235" name="直線コネクタ 234"/>
        <xdr:cNvCxnSpPr/>
      </xdr:nvCxnSpPr>
      <xdr:spPr>
        <a:xfrm>
          <a:off x="3797300" y="16816712"/>
          <a:ext cx="8382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14612</xdr:rowOff>
    </xdr:from>
    <xdr:to>
      <xdr:col>19</xdr:col>
      <xdr:colOff>177800</xdr:colOff>
      <xdr:row>98</xdr:row>
      <xdr:rowOff>78915</xdr:rowOff>
    </xdr:to>
    <xdr:cxnSp macro="">
      <xdr:nvCxnSpPr>
        <xdr:cNvPr id="238" name="直線コネクタ 237"/>
        <xdr:cNvCxnSpPr/>
      </xdr:nvCxnSpPr>
      <xdr:spPr>
        <a:xfrm flipV="1">
          <a:off x="2908300" y="16816712"/>
          <a:ext cx="889000" cy="6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1321</xdr:rowOff>
    </xdr:from>
    <xdr:to>
      <xdr:col>15</xdr:col>
      <xdr:colOff>50800</xdr:colOff>
      <xdr:row>98</xdr:row>
      <xdr:rowOff>78915</xdr:rowOff>
    </xdr:to>
    <xdr:cxnSp macro="">
      <xdr:nvCxnSpPr>
        <xdr:cNvPr id="241" name="直線コネクタ 240"/>
        <xdr:cNvCxnSpPr/>
      </xdr:nvCxnSpPr>
      <xdr:spPr>
        <a:xfrm>
          <a:off x="2019300" y="16803421"/>
          <a:ext cx="8890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1321</xdr:rowOff>
    </xdr:from>
    <xdr:to>
      <xdr:col>10</xdr:col>
      <xdr:colOff>114300</xdr:colOff>
      <xdr:row>99</xdr:row>
      <xdr:rowOff>51352</xdr:rowOff>
    </xdr:to>
    <xdr:cxnSp macro="">
      <xdr:nvCxnSpPr>
        <xdr:cNvPr id="244" name="直線コネクタ 243"/>
        <xdr:cNvCxnSpPr/>
      </xdr:nvCxnSpPr>
      <xdr:spPr>
        <a:xfrm flipV="1">
          <a:off x="1130300" y="16803421"/>
          <a:ext cx="889000" cy="2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138778</xdr:rowOff>
    </xdr:from>
    <xdr:to>
      <xdr:col>24</xdr:col>
      <xdr:colOff>114300</xdr:colOff>
      <xdr:row>98</xdr:row>
      <xdr:rowOff>68928</xdr:rowOff>
    </xdr:to>
    <xdr:sp macro="" textlink="">
      <xdr:nvSpPr>
        <xdr:cNvPr id="254" name="楕円 253"/>
        <xdr:cNvSpPr/>
      </xdr:nvSpPr>
      <xdr:spPr>
        <a:xfrm>
          <a:off x="4584700" y="1676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53705</xdr:rowOff>
    </xdr:from>
    <xdr:ext cx="534377" cy="259045"/>
    <xdr:sp macro="" textlink="">
      <xdr:nvSpPr>
        <xdr:cNvPr id="255" name="扶助費該当値テキスト"/>
        <xdr:cNvSpPr txBox="1"/>
      </xdr:nvSpPr>
      <xdr:spPr>
        <a:xfrm>
          <a:off x="4686300" y="1668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135262</xdr:rowOff>
    </xdr:from>
    <xdr:to>
      <xdr:col>20</xdr:col>
      <xdr:colOff>38100</xdr:colOff>
      <xdr:row>98</xdr:row>
      <xdr:rowOff>65412</xdr:rowOff>
    </xdr:to>
    <xdr:sp macro="" textlink="">
      <xdr:nvSpPr>
        <xdr:cNvPr id="256" name="楕円 255"/>
        <xdr:cNvSpPr/>
      </xdr:nvSpPr>
      <xdr:spPr>
        <a:xfrm>
          <a:off x="3746500" y="167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56539</xdr:rowOff>
    </xdr:from>
    <xdr:ext cx="534377" cy="259045"/>
    <xdr:sp macro="" textlink="">
      <xdr:nvSpPr>
        <xdr:cNvPr id="257" name="テキスト ボックス 256"/>
        <xdr:cNvSpPr txBox="1"/>
      </xdr:nvSpPr>
      <xdr:spPr>
        <a:xfrm>
          <a:off x="3530111" y="1685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28115</xdr:rowOff>
    </xdr:from>
    <xdr:to>
      <xdr:col>15</xdr:col>
      <xdr:colOff>101600</xdr:colOff>
      <xdr:row>98</xdr:row>
      <xdr:rowOff>129715</xdr:rowOff>
    </xdr:to>
    <xdr:sp macro="" textlink="">
      <xdr:nvSpPr>
        <xdr:cNvPr id="258" name="楕円 257"/>
        <xdr:cNvSpPr/>
      </xdr:nvSpPr>
      <xdr:spPr>
        <a:xfrm>
          <a:off x="2857500" y="168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120842</xdr:rowOff>
    </xdr:from>
    <xdr:ext cx="534377" cy="259045"/>
    <xdr:sp macro="" textlink="">
      <xdr:nvSpPr>
        <xdr:cNvPr id="259" name="テキスト ボックス 258"/>
        <xdr:cNvSpPr txBox="1"/>
      </xdr:nvSpPr>
      <xdr:spPr>
        <a:xfrm>
          <a:off x="2641111" y="1692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121971</xdr:rowOff>
    </xdr:from>
    <xdr:to>
      <xdr:col>10</xdr:col>
      <xdr:colOff>165100</xdr:colOff>
      <xdr:row>98</xdr:row>
      <xdr:rowOff>52121</xdr:rowOff>
    </xdr:to>
    <xdr:sp macro="" textlink="">
      <xdr:nvSpPr>
        <xdr:cNvPr id="260" name="楕円 259"/>
        <xdr:cNvSpPr/>
      </xdr:nvSpPr>
      <xdr:spPr>
        <a:xfrm>
          <a:off x="1968500" y="167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43248</xdr:rowOff>
    </xdr:from>
    <xdr:ext cx="534377" cy="259045"/>
    <xdr:sp macro="" textlink="">
      <xdr:nvSpPr>
        <xdr:cNvPr id="261" name="テキスト ボックス 260"/>
        <xdr:cNvSpPr txBox="1"/>
      </xdr:nvSpPr>
      <xdr:spPr>
        <a:xfrm>
          <a:off x="1752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552</xdr:rowOff>
    </xdr:from>
    <xdr:to>
      <xdr:col>6</xdr:col>
      <xdr:colOff>38100</xdr:colOff>
      <xdr:row>99</xdr:row>
      <xdr:rowOff>102152</xdr:rowOff>
    </xdr:to>
    <xdr:sp macro="" textlink="">
      <xdr:nvSpPr>
        <xdr:cNvPr id="262" name="楕円 261"/>
        <xdr:cNvSpPr/>
      </xdr:nvSpPr>
      <xdr:spPr>
        <a:xfrm>
          <a:off x="1079500" y="169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93279</xdr:rowOff>
    </xdr:from>
    <xdr:ext cx="534377" cy="259045"/>
    <xdr:sp macro="" textlink="">
      <xdr:nvSpPr>
        <xdr:cNvPr id="263" name="テキスト ボックス 262"/>
        <xdr:cNvSpPr txBox="1"/>
      </xdr:nvSpPr>
      <xdr:spPr>
        <a:xfrm>
          <a:off x="863111" y="170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126868</xdr:rowOff>
    </xdr:from>
    <xdr:to>
      <xdr:col>55</xdr:col>
      <xdr:colOff>0</xdr:colOff>
      <xdr:row>37</xdr:row>
      <xdr:rowOff>109719</xdr:rowOff>
    </xdr:to>
    <xdr:cxnSp macro="">
      <xdr:nvCxnSpPr>
        <xdr:cNvPr id="292" name="直線コネクタ 291"/>
        <xdr:cNvCxnSpPr/>
      </xdr:nvCxnSpPr>
      <xdr:spPr>
        <a:xfrm flipV="1">
          <a:off x="9639300" y="6299068"/>
          <a:ext cx="838200" cy="15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36137</xdr:rowOff>
    </xdr:from>
    <xdr:to>
      <xdr:col>50</xdr:col>
      <xdr:colOff>114300</xdr:colOff>
      <xdr:row>37</xdr:row>
      <xdr:rowOff>109719</xdr:rowOff>
    </xdr:to>
    <xdr:cxnSp macro="">
      <xdr:nvCxnSpPr>
        <xdr:cNvPr id="295" name="直線コネクタ 294"/>
        <xdr:cNvCxnSpPr/>
      </xdr:nvCxnSpPr>
      <xdr:spPr>
        <a:xfrm>
          <a:off x="8750300" y="6379787"/>
          <a:ext cx="889000" cy="7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36137</xdr:rowOff>
    </xdr:from>
    <xdr:to>
      <xdr:col>45</xdr:col>
      <xdr:colOff>177800</xdr:colOff>
      <xdr:row>37</xdr:row>
      <xdr:rowOff>128830</xdr:rowOff>
    </xdr:to>
    <xdr:cxnSp macro="">
      <xdr:nvCxnSpPr>
        <xdr:cNvPr id="298" name="直線コネクタ 297"/>
        <xdr:cNvCxnSpPr/>
      </xdr:nvCxnSpPr>
      <xdr:spPr>
        <a:xfrm flipV="1">
          <a:off x="7861300" y="6379787"/>
          <a:ext cx="889000" cy="9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140435</xdr:rowOff>
    </xdr:from>
    <xdr:to>
      <xdr:col>41</xdr:col>
      <xdr:colOff>50800</xdr:colOff>
      <xdr:row>37</xdr:row>
      <xdr:rowOff>128830</xdr:rowOff>
    </xdr:to>
    <xdr:cxnSp macro="">
      <xdr:nvCxnSpPr>
        <xdr:cNvPr id="301" name="直線コネクタ 300"/>
        <xdr:cNvCxnSpPr/>
      </xdr:nvCxnSpPr>
      <xdr:spPr>
        <a:xfrm>
          <a:off x="6972300" y="6141185"/>
          <a:ext cx="889000" cy="3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76068</xdr:rowOff>
    </xdr:from>
    <xdr:to>
      <xdr:col>55</xdr:col>
      <xdr:colOff>50800</xdr:colOff>
      <xdr:row>37</xdr:row>
      <xdr:rowOff>6218</xdr:rowOff>
    </xdr:to>
    <xdr:sp macro="" textlink="">
      <xdr:nvSpPr>
        <xdr:cNvPr id="311" name="楕円 310"/>
        <xdr:cNvSpPr/>
      </xdr:nvSpPr>
      <xdr:spPr>
        <a:xfrm>
          <a:off x="10426700" y="624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54495</xdr:rowOff>
    </xdr:from>
    <xdr:ext cx="599010" cy="259045"/>
    <xdr:sp macro="" textlink="">
      <xdr:nvSpPr>
        <xdr:cNvPr id="312" name="補助費等該当値テキスト"/>
        <xdr:cNvSpPr txBox="1"/>
      </xdr:nvSpPr>
      <xdr:spPr>
        <a:xfrm>
          <a:off x="10528300" y="62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58919</xdr:rowOff>
    </xdr:from>
    <xdr:to>
      <xdr:col>50</xdr:col>
      <xdr:colOff>165100</xdr:colOff>
      <xdr:row>37</xdr:row>
      <xdr:rowOff>160519</xdr:rowOff>
    </xdr:to>
    <xdr:sp macro="" textlink="">
      <xdr:nvSpPr>
        <xdr:cNvPr id="313" name="楕円 312"/>
        <xdr:cNvSpPr/>
      </xdr:nvSpPr>
      <xdr:spPr>
        <a:xfrm>
          <a:off x="9588500" y="64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151646</xdr:rowOff>
    </xdr:from>
    <xdr:ext cx="534377" cy="259045"/>
    <xdr:sp macro="" textlink="">
      <xdr:nvSpPr>
        <xdr:cNvPr id="314" name="テキスト ボックス 313"/>
        <xdr:cNvSpPr txBox="1"/>
      </xdr:nvSpPr>
      <xdr:spPr>
        <a:xfrm>
          <a:off x="9372111" y="64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156787</xdr:rowOff>
    </xdr:from>
    <xdr:to>
      <xdr:col>46</xdr:col>
      <xdr:colOff>38100</xdr:colOff>
      <xdr:row>37</xdr:row>
      <xdr:rowOff>86937</xdr:rowOff>
    </xdr:to>
    <xdr:sp macro="" textlink="">
      <xdr:nvSpPr>
        <xdr:cNvPr id="315" name="楕円 314"/>
        <xdr:cNvSpPr/>
      </xdr:nvSpPr>
      <xdr:spPr>
        <a:xfrm>
          <a:off x="8699500" y="6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78064</xdr:rowOff>
    </xdr:from>
    <xdr:ext cx="534377" cy="259045"/>
    <xdr:sp macro="" textlink="">
      <xdr:nvSpPr>
        <xdr:cNvPr id="316" name="テキスト ボックス 315"/>
        <xdr:cNvSpPr txBox="1"/>
      </xdr:nvSpPr>
      <xdr:spPr>
        <a:xfrm>
          <a:off x="8483111" y="64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78030</xdr:rowOff>
    </xdr:from>
    <xdr:to>
      <xdr:col>41</xdr:col>
      <xdr:colOff>101600</xdr:colOff>
      <xdr:row>38</xdr:row>
      <xdr:rowOff>8180</xdr:rowOff>
    </xdr:to>
    <xdr:sp macro="" textlink="">
      <xdr:nvSpPr>
        <xdr:cNvPr id="317" name="楕円 316"/>
        <xdr:cNvSpPr/>
      </xdr:nvSpPr>
      <xdr:spPr>
        <a:xfrm>
          <a:off x="7810500" y="64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170757</xdr:rowOff>
    </xdr:from>
    <xdr:ext cx="534377" cy="259045"/>
    <xdr:sp macro="" textlink="">
      <xdr:nvSpPr>
        <xdr:cNvPr id="318" name="テキスト ボックス 317"/>
        <xdr:cNvSpPr txBox="1"/>
      </xdr:nvSpPr>
      <xdr:spPr>
        <a:xfrm>
          <a:off x="7594111" y="65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89635</xdr:rowOff>
    </xdr:from>
    <xdr:to>
      <xdr:col>36</xdr:col>
      <xdr:colOff>165100</xdr:colOff>
      <xdr:row>36</xdr:row>
      <xdr:rowOff>19785</xdr:rowOff>
    </xdr:to>
    <xdr:sp macro="" textlink="">
      <xdr:nvSpPr>
        <xdr:cNvPr id="319" name="楕円 318"/>
        <xdr:cNvSpPr/>
      </xdr:nvSpPr>
      <xdr:spPr>
        <a:xfrm>
          <a:off x="6921500" y="60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10912</xdr:rowOff>
    </xdr:from>
    <xdr:ext cx="599010" cy="259045"/>
    <xdr:sp macro="" textlink="">
      <xdr:nvSpPr>
        <xdr:cNvPr id="320" name="テキスト ボックス 319"/>
        <xdr:cNvSpPr txBox="1"/>
      </xdr:nvSpPr>
      <xdr:spPr>
        <a:xfrm>
          <a:off x="6672795" y="618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145997</xdr:rowOff>
    </xdr:from>
    <xdr:to>
      <xdr:col>55</xdr:col>
      <xdr:colOff>0</xdr:colOff>
      <xdr:row>58</xdr:row>
      <xdr:rowOff>97868</xdr:rowOff>
    </xdr:to>
    <xdr:cxnSp macro="">
      <xdr:nvCxnSpPr>
        <xdr:cNvPr id="351" name="直線コネクタ 350"/>
        <xdr:cNvCxnSpPr/>
      </xdr:nvCxnSpPr>
      <xdr:spPr>
        <a:xfrm>
          <a:off x="9639300" y="9918647"/>
          <a:ext cx="838200" cy="1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145997</xdr:rowOff>
    </xdr:from>
    <xdr:to>
      <xdr:col>50</xdr:col>
      <xdr:colOff>114300</xdr:colOff>
      <xdr:row>58</xdr:row>
      <xdr:rowOff>124533</xdr:rowOff>
    </xdr:to>
    <xdr:cxnSp macro="">
      <xdr:nvCxnSpPr>
        <xdr:cNvPr id="354" name="直線コネクタ 353"/>
        <xdr:cNvCxnSpPr/>
      </xdr:nvCxnSpPr>
      <xdr:spPr>
        <a:xfrm flipV="1">
          <a:off x="8750300" y="9918647"/>
          <a:ext cx="889000" cy="1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18355</xdr:rowOff>
    </xdr:from>
    <xdr:to>
      <xdr:col>45</xdr:col>
      <xdr:colOff>177800</xdr:colOff>
      <xdr:row>58</xdr:row>
      <xdr:rowOff>124533</xdr:rowOff>
    </xdr:to>
    <xdr:cxnSp macro="">
      <xdr:nvCxnSpPr>
        <xdr:cNvPr id="357" name="直線コネクタ 356"/>
        <xdr:cNvCxnSpPr/>
      </xdr:nvCxnSpPr>
      <xdr:spPr>
        <a:xfrm>
          <a:off x="7861300" y="9962455"/>
          <a:ext cx="889000" cy="10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167055</xdr:rowOff>
    </xdr:from>
    <xdr:to>
      <xdr:col>41</xdr:col>
      <xdr:colOff>50800</xdr:colOff>
      <xdr:row>58</xdr:row>
      <xdr:rowOff>18355</xdr:rowOff>
    </xdr:to>
    <xdr:cxnSp macro="">
      <xdr:nvCxnSpPr>
        <xdr:cNvPr id="360" name="直線コネクタ 359"/>
        <xdr:cNvCxnSpPr/>
      </xdr:nvCxnSpPr>
      <xdr:spPr>
        <a:xfrm>
          <a:off x="6972300" y="9939705"/>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47068</xdr:rowOff>
    </xdr:from>
    <xdr:to>
      <xdr:col>55</xdr:col>
      <xdr:colOff>50800</xdr:colOff>
      <xdr:row>58</xdr:row>
      <xdr:rowOff>148668</xdr:rowOff>
    </xdr:to>
    <xdr:sp macro="" textlink="">
      <xdr:nvSpPr>
        <xdr:cNvPr id="370" name="楕円 369"/>
        <xdr:cNvSpPr/>
      </xdr:nvSpPr>
      <xdr:spPr>
        <a:xfrm>
          <a:off x="10426700" y="99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69945</xdr:rowOff>
    </xdr:from>
    <xdr:ext cx="599010" cy="259045"/>
    <xdr:sp macro="" textlink="">
      <xdr:nvSpPr>
        <xdr:cNvPr id="371" name="普通建設事業費該当値テキスト"/>
        <xdr:cNvSpPr txBox="1"/>
      </xdr:nvSpPr>
      <xdr:spPr>
        <a:xfrm>
          <a:off x="10528300" y="984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95197</xdr:rowOff>
    </xdr:from>
    <xdr:to>
      <xdr:col>50</xdr:col>
      <xdr:colOff>165100</xdr:colOff>
      <xdr:row>58</xdr:row>
      <xdr:rowOff>25347</xdr:rowOff>
    </xdr:to>
    <xdr:sp macro="" textlink="">
      <xdr:nvSpPr>
        <xdr:cNvPr id="372" name="楕円 371"/>
        <xdr:cNvSpPr/>
      </xdr:nvSpPr>
      <xdr:spPr>
        <a:xfrm>
          <a:off x="9588500" y="98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41874</xdr:rowOff>
    </xdr:from>
    <xdr:ext cx="599010" cy="259045"/>
    <xdr:sp macro="" textlink="">
      <xdr:nvSpPr>
        <xdr:cNvPr id="373" name="テキスト ボックス 372"/>
        <xdr:cNvSpPr txBox="1"/>
      </xdr:nvSpPr>
      <xdr:spPr>
        <a:xfrm>
          <a:off x="9339795" y="96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73733</xdr:rowOff>
    </xdr:from>
    <xdr:to>
      <xdr:col>46</xdr:col>
      <xdr:colOff>38100</xdr:colOff>
      <xdr:row>59</xdr:row>
      <xdr:rowOff>3883</xdr:rowOff>
    </xdr:to>
    <xdr:sp macro="" textlink="">
      <xdr:nvSpPr>
        <xdr:cNvPr id="374" name="楕円 373"/>
        <xdr:cNvSpPr/>
      </xdr:nvSpPr>
      <xdr:spPr>
        <a:xfrm>
          <a:off x="8699500" y="100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20410</xdr:rowOff>
    </xdr:from>
    <xdr:ext cx="599010" cy="259045"/>
    <xdr:sp macro="" textlink="">
      <xdr:nvSpPr>
        <xdr:cNvPr id="375" name="テキスト ボックス 374"/>
        <xdr:cNvSpPr txBox="1"/>
      </xdr:nvSpPr>
      <xdr:spPr>
        <a:xfrm>
          <a:off x="8450795" y="979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139005</xdr:rowOff>
    </xdr:from>
    <xdr:to>
      <xdr:col>41</xdr:col>
      <xdr:colOff>101600</xdr:colOff>
      <xdr:row>58</xdr:row>
      <xdr:rowOff>69155</xdr:rowOff>
    </xdr:to>
    <xdr:sp macro="" textlink="">
      <xdr:nvSpPr>
        <xdr:cNvPr id="376" name="楕円 375"/>
        <xdr:cNvSpPr/>
      </xdr:nvSpPr>
      <xdr:spPr>
        <a:xfrm>
          <a:off x="7810500" y="9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85682</xdr:rowOff>
    </xdr:from>
    <xdr:ext cx="599010" cy="259045"/>
    <xdr:sp macro="" textlink="">
      <xdr:nvSpPr>
        <xdr:cNvPr id="377" name="テキスト ボックス 376"/>
        <xdr:cNvSpPr txBox="1"/>
      </xdr:nvSpPr>
      <xdr:spPr>
        <a:xfrm>
          <a:off x="7561795" y="968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116255</xdr:rowOff>
    </xdr:from>
    <xdr:to>
      <xdr:col>36</xdr:col>
      <xdr:colOff>165100</xdr:colOff>
      <xdr:row>58</xdr:row>
      <xdr:rowOff>46405</xdr:rowOff>
    </xdr:to>
    <xdr:sp macro="" textlink="">
      <xdr:nvSpPr>
        <xdr:cNvPr id="378" name="楕円 377"/>
        <xdr:cNvSpPr/>
      </xdr:nvSpPr>
      <xdr:spPr>
        <a:xfrm>
          <a:off x="6921500" y="98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62932</xdr:rowOff>
    </xdr:from>
    <xdr:ext cx="599010" cy="259045"/>
    <xdr:sp macro="" textlink="">
      <xdr:nvSpPr>
        <xdr:cNvPr id="379" name="テキスト ボックス 378"/>
        <xdr:cNvSpPr txBox="1"/>
      </xdr:nvSpPr>
      <xdr:spPr>
        <a:xfrm>
          <a:off x="6672795" y="966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63300</xdr:rowOff>
    </xdr:from>
    <xdr:to>
      <xdr:col>55</xdr:col>
      <xdr:colOff>0</xdr:colOff>
      <xdr:row>78</xdr:row>
      <xdr:rowOff>139595</xdr:rowOff>
    </xdr:to>
    <xdr:cxnSp macro="">
      <xdr:nvCxnSpPr>
        <xdr:cNvPr id="406" name="直線コネクタ 405"/>
        <xdr:cNvCxnSpPr/>
      </xdr:nvCxnSpPr>
      <xdr:spPr>
        <a:xfrm>
          <a:off x="9639300" y="13264950"/>
          <a:ext cx="838200" cy="2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63300</xdr:rowOff>
    </xdr:from>
    <xdr:to>
      <xdr:col>50</xdr:col>
      <xdr:colOff>114300</xdr:colOff>
      <xdr:row>78</xdr:row>
      <xdr:rowOff>68142</xdr:rowOff>
    </xdr:to>
    <xdr:cxnSp macro="">
      <xdr:nvCxnSpPr>
        <xdr:cNvPr id="409" name="直線コネクタ 408"/>
        <xdr:cNvCxnSpPr/>
      </xdr:nvCxnSpPr>
      <xdr:spPr>
        <a:xfrm flipV="1">
          <a:off x="8750300" y="13264950"/>
          <a:ext cx="889000" cy="17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68142</xdr:rowOff>
    </xdr:from>
    <xdr:to>
      <xdr:col>45</xdr:col>
      <xdr:colOff>177800</xdr:colOff>
      <xdr:row>78</xdr:row>
      <xdr:rowOff>98316</xdr:rowOff>
    </xdr:to>
    <xdr:cxnSp macro="">
      <xdr:nvCxnSpPr>
        <xdr:cNvPr id="412" name="直線コネクタ 411"/>
        <xdr:cNvCxnSpPr/>
      </xdr:nvCxnSpPr>
      <xdr:spPr>
        <a:xfrm flipV="1">
          <a:off x="7861300" y="13441242"/>
          <a:ext cx="889000" cy="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98316</xdr:rowOff>
    </xdr:from>
    <xdr:to>
      <xdr:col>41</xdr:col>
      <xdr:colOff>50800</xdr:colOff>
      <xdr:row>78</xdr:row>
      <xdr:rowOff>123492</xdr:rowOff>
    </xdr:to>
    <xdr:cxnSp macro="">
      <xdr:nvCxnSpPr>
        <xdr:cNvPr id="415" name="直線コネクタ 414"/>
        <xdr:cNvCxnSpPr/>
      </xdr:nvCxnSpPr>
      <xdr:spPr>
        <a:xfrm flipV="1">
          <a:off x="6972300" y="13471416"/>
          <a:ext cx="8890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88795</xdr:rowOff>
    </xdr:from>
    <xdr:to>
      <xdr:col>55</xdr:col>
      <xdr:colOff>50800</xdr:colOff>
      <xdr:row>79</xdr:row>
      <xdr:rowOff>18945</xdr:rowOff>
    </xdr:to>
    <xdr:sp macro="" textlink="">
      <xdr:nvSpPr>
        <xdr:cNvPr id="425" name="楕円 424"/>
        <xdr:cNvSpPr/>
      </xdr:nvSpPr>
      <xdr:spPr>
        <a:xfrm>
          <a:off x="10426700" y="134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3722</xdr:rowOff>
    </xdr:from>
    <xdr:ext cx="313932" cy="259045"/>
    <xdr:sp macro="" textlink="">
      <xdr:nvSpPr>
        <xdr:cNvPr id="426" name="普通建設事業費 （ うち新規整備　）該当値テキスト"/>
        <xdr:cNvSpPr txBox="1"/>
      </xdr:nvSpPr>
      <xdr:spPr>
        <a:xfrm>
          <a:off x="10528300" y="13376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12500</xdr:rowOff>
    </xdr:from>
    <xdr:to>
      <xdr:col>50</xdr:col>
      <xdr:colOff>165100</xdr:colOff>
      <xdr:row>77</xdr:row>
      <xdr:rowOff>114100</xdr:rowOff>
    </xdr:to>
    <xdr:sp macro="" textlink="">
      <xdr:nvSpPr>
        <xdr:cNvPr id="427" name="楕円 426"/>
        <xdr:cNvSpPr/>
      </xdr:nvSpPr>
      <xdr:spPr>
        <a:xfrm>
          <a:off x="9588500" y="132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130627</xdr:rowOff>
    </xdr:from>
    <xdr:ext cx="599010" cy="259045"/>
    <xdr:sp macro="" textlink="">
      <xdr:nvSpPr>
        <xdr:cNvPr id="428" name="テキスト ボックス 427"/>
        <xdr:cNvSpPr txBox="1"/>
      </xdr:nvSpPr>
      <xdr:spPr>
        <a:xfrm>
          <a:off x="9339795" y="1298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17342</xdr:rowOff>
    </xdr:from>
    <xdr:to>
      <xdr:col>46</xdr:col>
      <xdr:colOff>38100</xdr:colOff>
      <xdr:row>78</xdr:row>
      <xdr:rowOff>118942</xdr:rowOff>
    </xdr:to>
    <xdr:sp macro="" textlink="">
      <xdr:nvSpPr>
        <xdr:cNvPr id="429" name="楕円 428"/>
        <xdr:cNvSpPr/>
      </xdr:nvSpPr>
      <xdr:spPr>
        <a:xfrm>
          <a:off x="8699500" y="133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135469</xdr:rowOff>
    </xdr:from>
    <xdr:ext cx="534377" cy="259045"/>
    <xdr:sp macro="" textlink="">
      <xdr:nvSpPr>
        <xdr:cNvPr id="430" name="テキスト ボックス 429"/>
        <xdr:cNvSpPr txBox="1"/>
      </xdr:nvSpPr>
      <xdr:spPr>
        <a:xfrm>
          <a:off x="8483111" y="131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47516</xdr:rowOff>
    </xdr:from>
    <xdr:to>
      <xdr:col>41</xdr:col>
      <xdr:colOff>101600</xdr:colOff>
      <xdr:row>78</xdr:row>
      <xdr:rowOff>149116</xdr:rowOff>
    </xdr:to>
    <xdr:sp macro="" textlink="">
      <xdr:nvSpPr>
        <xdr:cNvPr id="431" name="楕円 430"/>
        <xdr:cNvSpPr/>
      </xdr:nvSpPr>
      <xdr:spPr>
        <a:xfrm>
          <a:off x="7810500" y="134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140243</xdr:rowOff>
    </xdr:from>
    <xdr:ext cx="534377" cy="259045"/>
    <xdr:sp macro="" textlink="">
      <xdr:nvSpPr>
        <xdr:cNvPr id="432" name="テキスト ボックス 431"/>
        <xdr:cNvSpPr txBox="1"/>
      </xdr:nvSpPr>
      <xdr:spPr>
        <a:xfrm>
          <a:off x="7594111" y="1351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72692</xdr:rowOff>
    </xdr:from>
    <xdr:to>
      <xdr:col>36</xdr:col>
      <xdr:colOff>165100</xdr:colOff>
      <xdr:row>79</xdr:row>
      <xdr:rowOff>2842</xdr:rowOff>
    </xdr:to>
    <xdr:sp macro="" textlink="">
      <xdr:nvSpPr>
        <xdr:cNvPr id="433" name="楕円 432"/>
        <xdr:cNvSpPr/>
      </xdr:nvSpPr>
      <xdr:spPr>
        <a:xfrm>
          <a:off x="6921500" y="134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165419</xdr:rowOff>
    </xdr:from>
    <xdr:ext cx="469744" cy="259045"/>
    <xdr:sp macro="" textlink="">
      <xdr:nvSpPr>
        <xdr:cNvPr id="434" name="テキスト ボックス 433"/>
        <xdr:cNvSpPr txBox="1"/>
      </xdr:nvSpPr>
      <xdr:spPr>
        <a:xfrm>
          <a:off x="6737428" y="135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78885</xdr:rowOff>
    </xdr:from>
    <xdr:to>
      <xdr:col>55</xdr:col>
      <xdr:colOff>0</xdr:colOff>
      <xdr:row>97</xdr:row>
      <xdr:rowOff>138292</xdr:rowOff>
    </xdr:to>
    <xdr:cxnSp macro="">
      <xdr:nvCxnSpPr>
        <xdr:cNvPr id="463" name="直線コネクタ 462"/>
        <xdr:cNvCxnSpPr/>
      </xdr:nvCxnSpPr>
      <xdr:spPr>
        <a:xfrm>
          <a:off x="9639300" y="16709535"/>
          <a:ext cx="838200" cy="5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78885</xdr:rowOff>
    </xdr:from>
    <xdr:to>
      <xdr:col>50</xdr:col>
      <xdr:colOff>114300</xdr:colOff>
      <xdr:row>98</xdr:row>
      <xdr:rowOff>27718</xdr:rowOff>
    </xdr:to>
    <xdr:cxnSp macro="">
      <xdr:nvCxnSpPr>
        <xdr:cNvPr id="466" name="直線コネクタ 465"/>
        <xdr:cNvCxnSpPr/>
      </xdr:nvCxnSpPr>
      <xdr:spPr>
        <a:xfrm flipV="1">
          <a:off x="8750300" y="16709535"/>
          <a:ext cx="889000" cy="1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87196</xdr:rowOff>
    </xdr:from>
    <xdr:to>
      <xdr:col>45</xdr:col>
      <xdr:colOff>177800</xdr:colOff>
      <xdr:row>98</xdr:row>
      <xdr:rowOff>27718</xdr:rowOff>
    </xdr:to>
    <xdr:cxnSp macro="">
      <xdr:nvCxnSpPr>
        <xdr:cNvPr id="469" name="直線コネクタ 468"/>
        <xdr:cNvCxnSpPr/>
      </xdr:nvCxnSpPr>
      <xdr:spPr>
        <a:xfrm>
          <a:off x="7861300" y="16717846"/>
          <a:ext cx="889000" cy="1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113384</xdr:rowOff>
    </xdr:from>
    <xdr:to>
      <xdr:col>41</xdr:col>
      <xdr:colOff>50800</xdr:colOff>
      <xdr:row>97</xdr:row>
      <xdr:rowOff>87196</xdr:rowOff>
    </xdr:to>
    <xdr:cxnSp macro="">
      <xdr:nvCxnSpPr>
        <xdr:cNvPr id="472" name="直線コネクタ 471"/>
        <xdr:cNvCxnSpPr/>
      </xdr:nvCxnSpPr>
      <xdr:spPr>
        <a:xfrm>
          <a:off x="6972300" y="16572584"/>
          <a:ext cx="889000" cy="1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87492</xdr:rowOff>
    </xdr:from>
    <xdr:to>
      <xdr:col>55</xdr:col>
      <xdr:colOff>50800</xdr:colOff>
      <xdr:row>98</xdr:row>
      <xdr:rowOff>17642</xdr:rowOff>
    </xdr:to>
    <xdr:sp macro="" textlink="">
      <xdr:nvSpPr>
        <xdr:cNvPr id="482" name="楕円 481"/>
        <xdr:cNvSpPr/>
      </xdr:nvSpPr>
      <xdr:spPr>
        <a:xfrm>
          <a:off x="10426700" y="16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110369</xdr:rowOff>
    </xdr:from>
    <xdr:ext cx="599010" cy="259045"/>
    <xdr:sp macro="" textlink="">
      <xdr:nvSpPr>
        <xdr:cNvPr id="483" name="普通建設事業費 （ うち更新整備　）該当値テキスト"/>
        <xdr:cNvSpPr txBox="1"/>
      </xdr:nvSpPr>
      <xdr:spPr>
        <a:xfrm>
          <a:off x="10528300" y="165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28085</xdr:rowOff>
    </xdr:from>
    <xdr:to>
      <xdr:col>50</xdr:col>
      <xdr:colOff>165100</xdr:colOff>
      <xdr:row>97</xdr:row>
      <xdr:rowOff>129685</xdr:rowOff>
    </xdr:to>
    <xdr:sp macro="" textlink="">
      <xdr:nvSpPr>
        <xdr:cNvPr id="484" name="楕円 483"/>
        <xdr:cNvSpPr/>
      </xdr:nvSpPr>
      <xdr:spPr>
        <a:xfrm>
          <a:off x="9588500" y="166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146212</xdr:rowOff>
    </xdr:from>
    <xdr:ext cx="599010" cy="259045"/>
    <xdr:sp macro="" textlink="">
      <xdr:nvSpPr>
        <xdr:cNvPr id="485" name="テキスト ボックス 484"/>
        <xdr:cNvSpPr txBox="1"/>
      </xdr:nvSpPr>
      <xdr:spPr>
        <a:xfrm>
          <a:off x="9339795" y="164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148368</xdr:rowOff>
    </xdr:from>
    <xdr:to>
      <xdr:col>46</xdr:col>
      <xdr:colOff>38100</xdr:colOff>
      <xdr:row>98</xdr:row>
      <xdr:rowOff>78518</xdr:rowOff>
    </xdr:to>
    <xdr:sp macro="" textlink="">
      <xdr:nvSpPr>
        <xdr:cNvPr id="486" name="楕円 485"/>
        <xdr:cNvSpPr/>
      </xdr:nvSpPr>
      <xdr:spPr>
        <a:xfrm>
          <a:off x="8699500" y="167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95045</xdr:rowOff>
    </xdr:from>
    <xdr:ext cx="534377" cy="259045"/>
    <xdr:sp macro="" textlink="">
      <xdr:nvSpPr>
        <xdr:cNvPr id="487" name="テキスト ボックス 486"/>
        <xdr:cNvSpPr txBox="1"/>
      </xdr:nvSpPr>
      <xdr:spPr>
        <a:xfrm>
          <a:off x="8483111" y="1655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36396</xdr:rowOff>
    </xdr:from>
    <xdr:to>
      <xdr:col>41</xdr:col>
      <xdr:colOff>101600</xdr:colOff>
      <xdr:row>97</xdr:row>
      <xdr:rowOff>137996</xdr:rowOff>
    </xdr:to>
    <xdr:sp macro="" textlink="">
      <xdr:nvSpPr>
        <xdr:cNvPr id="488" name="楕円 487"/>
        <xdr:cNvSpPr/>
      </xdr:nvSpPr>
      <xdr:spPr>
        <a:xfrm>
          <a:off x="7810500" y="16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154523</xdr:rowOff>
    </xdr:from>
    <xdr:ext cx="599010" cy="259045"/>
    <xdr:sp macro="" textlink="">
      <xdr:nvSpPr>
        <xdr:cNvPr id="489" name="テキスト ボックス 488"/>
        <xdr:cNvSpPr txBox="1"/>
      </xdr:nvSpPr>
      <xdr:spPr>
        <a:xfrm>
          <a:off x="7561795" y="164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62584</xdr:rowOff>
    </xdr:from>
    <xdr:to>
      <xdr:col>36</xdr:col>
      <xdr:colOff>165100</xdr:colOff>
      <xdr:row>96</xdr:row>
      <xdr:rowOff>164184</xdr:rowOff>
    </xdr:to>
    <xdr:sp macro="" textlink="">
      <xdr:nvSpPr>
        <xdr:cNvPr id="490" name="楕円 489"/>
        <xdr:cNvSpPr/>
      </xdr:nvSpPr>
      <xdr:spPr>
        <a:xfrm>
          <a:off x="6921500" y="165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9261</xdr:rowOff>
    </xdr:from>
    <xdr:ext cx="599010" cy="259045"/>
    <xdr:sp macro="" textlink="">
      <xdr:nvSpPr>
        <xdr:cNvPr id="491" name="テキスト ボックス 490"/>
        <xdr:cNvSpPr txBox="1"/>
      </xdr:nvSpPr>
      <xdr:spPr>
        <a:xfrm>
          <a:off x="6672795" y="1629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131041</xdr:rowOff>
    </xdr:from>
    <xdr:to>
      <xdr:col>85</xdr:col>
      <xdr:colOff>127000</xdr:colOff>
      <xdr:row>38</xdr:row>
      <xdr:rowOff>139700</xdr:rowOff>
    </xdr:to>
    <xdr:cxnSp macro="">
      <xdr:nvCxnSpPr>
        <xdr:cNvPr id="518" name="直線コネクタ 517"/>
        <xdr:cNvCxnSpPr/>
      </xdr:nvCxnSpPr>
      <xdr:spPr>
        <a:xfrm flipV="1">
          <a:off x="15481300" y="6646141"/>
          <a:ext cx="8382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123671</xdr:rowOff>
    </xdr:from>
    <xdr:to>
      <xdr:col>76</xdr:col>
      <xdr:colOff>114300</xdr:colOff>
      <xdr:row>38</xdr:row>
      <xdr:rowOff>139700</xdr:rowOff>
    </xdr:to>
    <xdr:cxnSp macro="">
      <xdr:nvCxnSpPr>
        <xdr:cNvPr id="524" name="直線コネクタ 523"/>
        <xdr:cNvCxnSpPr/>
      </xdr:nvCxnSpPr>
      <xdr:spPr>
        <a:xfrm>
          <a:off x="13703300" y="6638771"/>
          <a:ext cx="889000" cy="1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116474</xdr:rowOff>
    </xdr:from>
    <xdr:to>
      <xdr:col>71</xdr:col>
      <xdr:colOff>177800</xdr:colOff>
      <xdr:row>38</xdr:row>
      <xdr:rowOff>123671</xdr:rowOff>
    </xdr:to>
    <xdr:cxnSp macro="">
      <xdr:nvCxnSpPr>
        <xdr:cNvPr id="527" name="直線コネクタ 526"/>
        <xdr:cNvCxnSpPr/>
      </xdr:nvCxnSpPr>
      <xdr:spPr>
        <a:xfrm>
          <a:off x="12814300" y="6631574"/>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80241</xdr:rowOff>
    </xdr:from>
    <xdr:to>
      <xdr:col>85</xdr:col>
      <xdr:colOff>177800</xdr:colOff>
      <xdr:row>39</xdr:row>
      <xdr:rowOff>10391</xdr:rowOff>
    </xdr:to>
    <xdr:sp macro="" textlink="">
      <xdr:nvSpPr>
        <xdr:cNvPr id="537" name="楕円 536"/>
        <xdr:cNvSpPr/>
      </xdr:nvSpPr>
      <xdr:spPr>
        <a:xfrm>
          <a:off x="16268700" y="65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166618</xdr:rowOff>
    </xdr:from>
    <xdr:ext cx="378565" cy="259045"/>
    <xdr:sp macro="" textlink="">
      <xdr:nvSpPr>
        <xdr:cNvPr id="538" name="災害復旧事業費該当値テキスト"/>
        <xdr:cNvSpPr txBox="1"/>
      </xdr:nvSpPr>
      <xdr:spPr>
        <a:xfrm>
          <a:off x="16370300" y="651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72871</xdr:rowOff>
    </xdr:from>
    <xdr:to>
      <xdr:col>72</xdr:col>
      <xdr:colOff>38100</xdr:colOff>
      <xdr:row>39</xdr:row>
      <xdr:rowOff>3021</xdr:rowOff>
    </xdr:to>
    <xdr:sp macro="" textlink="">
      <xdr:nvSpPr>
        <xdr:cNvPr id="543" name="楕円 542"/>
        <xdr:cNvSpPr/>
      </xdr:nvSpPr>
      <xdr:spPr>
        <a:xfrm>
          <a:off x="13652500" y="65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165598</xdr:rowOff>
    </xdr:from>
    <xdr:ext cx="469744" cy="259045"/>
    <xdr:sp macro="" textlink="">
      <xdr:nvSpPr>
        <xdr:cNvPr id="544" name="テキスト ボックス 543"/>
        <xdr:cNvSpPr txBox="1"/>
      </xdr:nvSpPr>
      <xdr:spPr>
        <a:xfrm>
          <a:off x="13468428" y="668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65674</xdr:rowOff>
    </xdr:from>
    <xdr:to>
      <xdr:col>67</xdr:col>
      <xdr:colOff>101600</xdr:colOff>
      <xdr:row>38</xdr:row>
      <xdr:rowOff>167274</xdr:rowOff>
    </xdr:to>
    <xdr:sp macro="" textlink="">
      <xdr:nvSpPr>
        <xdr:cNvPr id="545" name="楕円 544"/>
        <xdr:cNvSpPr/>
      </xdr:nvSpPr>
      <xdr:spPr>
        <a:xfrm>
          <a:off x="12763500" y="6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158401</xdr:rowOff>
    </xdr:from>
    <xdr:ext cx="469744" cy="259045"/>
    <xdr:sp macro="" textlink="">
      <xdr:nvSpPr>
        <xdr:cNvPr id="546" name="テキスト ボックス 545"/>
        <xdr:cNvSpPr txBox="1"/>
      </xdr:nvSpPr>
      <xdr:spPr>
        <a:xfrm>
          <a:off x="12579428" y="667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134014</xdr:rowOff>
    </xdr:from>
    <xdr:to>
      <xdr:col>85</xdr:col>
      <xdr:colOff>127000</xdr:colOff>
      <xdr:row>72</xdr:row>
      <xdr:rowOff>905</xdr:rowOff>
    </xdr:to>
    <xdr:cxnSp macro="">
      <xdr:nvCxnSpPr>
        <xdr:cNvPr id="620" name="直線コネクタ 619"/>
        <xdr:cNvCxnSpPr/>
      </xdr:nvCxnSpPr>
      <xdr:spPr>
        <a:xfrm flipV="1">
          <a:off x="15481300" y="12306964"/>
          <a:ext cx="8382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145341</xdr:rowOff>
    </xdr:from>
    <xdr:to>
      <xdr:col>81</xdr:col>
      <xdr:colOff>50800</xdr:colOff>
      <xdr:row>72</xdr:row>
      <xdr:rowOff>905</xdr:rowOff>
    </xdr:to>
    <xdr:cxnSp macro="">
      <xdr:nvCxnSpPr>
        <xdr:cNvPr id="623" name="直線コネクタ 622"/>
        <xdr:cNvCxnSpPr/>
      </xdr:nvCxnSpPr>
      <xdr:spPr>
        <a:xfrm>
          <a:off x="14592300" y="12318291"/>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145341</xdr:rowOff>
    </xdr:from>
    <xdr:to>
      <xdr:col>76</xdr:col>
      <xdr:colOff>114300</xdr:colOff>
      <xdr:row>72</xdr:row>
      <xdr:rowOff>12398</xdr:rowOff>
    </xdr:to>
    <xdr:cxnSp macro="">
      <xdr:nvCxnSpPr>
        <xdr:cNvPr id="626" name="直線コネクタ 625"/>
        <xdr:cNvCxnSpPr/>
      </xdr:nvCxnSpPr>
      <xdr:spPr>
        <a:xfrm flipV="1">
          <a:off x="13703300" y="12318291"/>
          <a:ext cx="889000" cy="3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148781</xdr:rowOff>
    </xdr:from>
    <xdr:to>
      <xdr:col>71</xdr:col>
      <xdr:colOff>177800</xdr:colOff>
      <xdr:row>72</xdr:row>
      <xdr:rowOff>12398</xdr:rowOff>
    </xdr:to>
    <xdr:cxnSp macro="">
      <xdr:nvCxnSpPr>
        <xdr:cNvPr id="629" name="直線コネクタ 628"/>
        <xdr:cNvCxnSpPr/>
      </xdr:nvCxnSpPr>
      <xdr:spPr>
        <a:xfrm>
          <a:off x="12814300" y="12321731"/>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83214</xdr:rowOff>
    </xdr:from>
    <xdr:to>
      <xdr:col>85</xdr:col>
      <xdr:colOff>177800</xdr:colOff>
      <xdr:row>72</xdr:row>
      <xdr:rowOff>13364</xdr:rowOff>
    </xdr:to>
    <xdr:sp macro="" textlink="">
      <xdr:nvSpPr>
        <xdr:cNvPr id="639" name="楕円 638"/>
        <xdr:cNvSpPr/>
      </xdr:nvSpPr>
      <xdr:spPr>
        <a:xfrm>
          <a:off x="16268700" y="1225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106091</xdr:rowOff>
    </xdr:from>
    <xdr:ext cx="599010" cy="259045"/>
    <xdr:sp macro="" textlink="">
      <xdr:nvSpPr>
        <xdr:cNvPr id="640" name="公債費該当値テキスト"/>
        <xdr:cNvSpPr txBox="1"/>
      </xdr:nvSpPr>
      <xdr:spPr>
        <a:xfrm>
          <a:off x="16370300" y="1210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121555</xdr:rowOff>
    </xdr:from>
    <xdr:to>
      <xdr:col>81</xdr:col>
      <xdr:colOff>101600</xdr:colOff>
      <xdr:row>72</xdr:row>
      <xdr:rowOff>51705</xdr:rowOff>
    </xdr:to>
    <xdr:sp macro="" textlink="">
      <xdr:nvSpPr>
        <xdr:cNvPr id="641" name="楕円 640"/>
        <xdr:cNvSpPr/>
      </xdr:nvSpPr>
      <xdr:spPr>
        <a:xfrm>
          <a:off x="15430500" y="122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68232</xdr:rowOff>
    </xdr:from>
    <xdr:ext cx="599010" cy="259045"/>
    <xdr:sp macro="" textlink="">
      <xdr:nvSpPr>
        <xdr:cNvPr id="642" name="テキスト ボックス 641"/>
        <xdr:cNvSpPr txBox="1"/>
      </xdr:nvSpPr>
      <xdr:spPr>
        <a:xfrm>
          <a:off x="15181795" y="120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94541</xdr:rowOff>
    </xdr:from>
    <xdr:to>
      <xdr:col>76</xdr:col>
      <xdr:colOff>165100</xdr:colOff>
      <xdr:row>72</xdr:row>
      <xdr:rowOff>24691</xdr:rowOff>
    </xdr:to>
    <xdr:sp macro="" textlink="">
      <xdr:nvSpPr>
        <xdr:cNvPr id="643" name="楕円 642"/>
        <xdr:cNvSpPr/>
      </xdr:nvSpPr>
      <xdr:spPr>
        <a:xfrm>
          <a:off x="14541500" y="122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41218</xdr:rowOff>
    </xdr:from>
    <xdr:ext cx="599010" cy="259045"/>
    <xdr:sp macro="" textlink="">
      <xdr:nvSpPr>
        <xdr:cNvPr id="644" name="テキスト ボックス 643"/>
        <xdr:cNvSpPr txBox="1"/>
      </xdr:nvSpPr>
      <xdr:spPr>
        <a:xfrm>
          <a:off x="14292795" y="1204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133048</xdr:rowOff>
    </xdr:from>
    <xdr:to>
      <xdr:col>72</xdr:col>
      <xdr:colOff>38100</xdr:colOff>
      <xdr:row>72</xdr:row>
      <xdr:rowOff>63198</xdr:rowOff>
    </xdr:to>
    <xdr:sp macro="" textlink="">
      <xdr:nvSpPr>
        <xdr:cNvPr id="645" name="楕円 644"/>
        <xdr:cNvSpPr/>
      </xdr:nvSpPr>
      <xdr:spPr>
        <a:xfrm>
          <a:off x="13652500" y="123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79725</xdr:rowOff>
    </xdr:from>
    <xdr:ext cx="599010" cy="259045"/>
    <xdr:sp macro="" textlink="">
      <xdr:nvSpPr>
        <xdr:cNvPr id="646" name="テキスト ボックス 645"/>
        <xdr:cNvSpPr txBox="1"/>
      </xdr:nvSpPr>
      <xdr:spPr>
        <a:xfrm>
          <a:off x="13403795" y="1208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97981</xdr:rowOff>
    </xdr:from>
    <xdr:to>
      <xdr:col>67</xdr:col>
      <xdr:colOff>101600</xdr:colOff>
      <xdr:row>72</xdr:row>
      <xdr:rowOff>28131</xdr:rowOff>
    </xdr:to>
    <xdr:sp macro="" textlink="">
      <xdr:nvSpPr>
        <xdr:cNvPr id="647" name="楕円 646"/>
        <xdr:cNvSpPr/>
      </xdr:nvSpPr>
      <xdr:spPr>
        <a:xfrm>
          <a:off x="12763500" y="122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44658</xdr:rowOff>
    </xdr:from>
    <xdr:ext cx="599010" cy="259045"/>
    <xdr:sp macro="" textlink="">
      <xdr:nvSpPr>
        <xdr:cNvPr id="648" name="テキスト ボックス 647"/>
        <xdr:cNvSpPr txBox="1"/>
      </xdr:nvSpPr>
      <xdr:spPr>
        <a:xfrm>
          <a:off x="12514795" y="1204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82271</xdr:rowOff>
    </xdr:from>
    <xdr:to>
      <xdr:col>85</xdr:col>
      <xdr:colOff>127000</xdr:colOff>
      <xdr:row>99</xdr:row>
      <xdr:rowOff>86604</xdr:rowOff>
    </xdr:to>
    <xdr:cxnSp macro="">
      <xdr:nvCxnSpPr>
        <xdr:cNvPr id="679" name="直線コネクタ 678"/>
        <xdr:cNvCxnSpPr/>
      </xdr:nvCxnSpPr>
      <xdr:spPr>
        <a:xfrm flipV="1">
          <a:off x="15481300" y="17055821"/>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81361</xdr:rowOff>
    </xdr:from>
    <xdr:to>
      <xdr:col>81</xdr:col>
      <xdr:colOff>50800</xdr:colOff>
      <xdr:row>99</xdr:row>
      <xdr:rowOff>86604</xdr:rowOff>
    </xdr:to>
    <xdr:cxnSp macro="">
      <xdr:nvCxnSpPr>
        <xdr:cNvPr id="682" name="直線コネクタ 681"/>
        <xdr:cNvCxnSpPr/>
      </xdr:nvCxnSpPr>
      <xdr:spPr>
        <a:xfrm>
          <a:off x="14592300" y="17054911"/>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81361</xdr:rowOff>
    </xdr:from>
    <xdr:to>
      <xdr:col>76</xdr:col>
      <xdr:colOff>114300</xdr:colOff>
      <xdr:row>99</xdr:row>
      <xdr:rowOff>89429</xdr:rowOff>
    </xdr:to>
    <xdr:cxnSp macro="">
      <xdr:nvCxnSpPr>
        <xdr:cNvPr id="685" name="直線コネクタ 684"/>
        <xdr:cNvCxnSpPr/>
      </xdr:nvCxnSpPr>
      <xdr:spPr>
        <a:xfrm flipV="1">
          <a:off x="13703300" y="17054911"/>
          <a:ext cx="889000" cy="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45765</xdr:rowOff>
    </xdr:from>
    <xdr:to>
      <xdr:col>71</xdr:col>
      <xdr:colOff>177800</xdr:colOff>
      <xdr:row>99</xdr:row>
      <xdr:rowOff>89429</xdr:rowOff>
    </xdr:to>
    <xdr:cxnSp macro="">
      <xdr:nvCxnSpPr>
        <xdr:cNvPr id="688" name="直線コネクタ 687"/>
        <xdr:cNvCxnSpPr/>
      </xdr:nvCxnSpPr>
      <xdr:spPr>
        <a:xfrm>
          <a:off x="12814300" y="17019315"/>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31471</xdr:rowOff>
    </xdr:from>
    <xdr:to>
      <xdr:col>85</xdr:col>
      <xdr:colOff>177800</xdr:colOff>
      <xdr:row>99</xdr:row>
      <xdr:rowOff>133071</xdr:rowOff>
    </xdr:to>
    <xdr:sp macro="" textlink="">
      <xdr:nvSpPr>
        <xdr:cNvPr id="698" name="楕円 697"/>
        <xdr:cNvSpPr/>
      </xdr:nvSpPr>
      <xdr:spPr>
        <a:xfrm>
          <a:off x="16268700" y="1700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35804</xdr:rowOff>
    </xdr:from>
    <xdr:to>
      <xdr:col>81</xdr:col>
      <xdr:colOff>101600</xdr:colOff>
      <xdr:row>99</xdr:row>
      <xdr:rowOff>137404</xdr:rowOff>
    </xdr:to>
    <xdr:sp macro="" textlink="">
      <xdr:nvSpPr>
        <xdr:cNvPr id="700" name="楕円 699"/>
        <xdr:cNvSpPr/>
      </xdr:nvSpPr>
      <xdr:spPr>
        <a:xfrm>
          <a:off x="15430500" y="170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128531</xdr:rowOff>
    </xdr:from>
    <xdr:ext cx="534377" cy="259045"/>
    <xdr:sp macro="" textlink="">
      <xdr:nvSpPr>
        <xdr:cNvPr id="701" name="テキスト ボックス 700"/>
        <xdr:cNvSpPr txBox="1"/>
      </xdr:nvSpPr>
      <xdr:spPr>
        <a:xfrm>
          <a:off x="15214111" y="171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30561</xdr:rowOff>
    </xdr:from>
    <xdr:to>
      <xdr:col>76</xdr:col>
      <xdr:colOff>165100</xdr:colOff>
      <xdr:row>99</xdr:row>
      <xdr:rowOff>132161</xdr:rowOff>
    </xdr:to>
    <xdr:sp macro="" textlink="">
      <xdr:nvSpPr>
        <xdr:cNvPr id="702" name="楕円 701"/>
        <xdr:cNvSpPr/>
      </xdr:nvSpPr>
      <xdr:spPr>
        <a:xfrm>
          <a:off x="14541500" y="1700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123288</xdr:rowOff>
    </xdr:from>
    <xdr:ext cx="534377" cy="259045"/>
    <xdr:sp macro="" textlink="">
      <xdr:nvSpPr>
        <xdr:cNvPr id="703" name="テキスト ボックス 702"/>
        <xdr:cNvSpPr txBox="1"/>
      </xdr:nvSpPr>
      <xdr:spPr>
        <a:xfrm>
          <a:off x="14325111" y="170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38629</xdr:rowOff>
    </xdr:from>
    <xdr:to>
      <xdr:col>72</xdr:col>
      <xdr:colOff>38100</xdr:colOff>
      <xdr:row>99</xdr:row>
      <xdr:rowOff>140229</xdr:rowOff>
    </xdr:to>
    <xdr:sp macro="" textlink="">
      <xdr:nvSpPr>
        <xdr:cNvPr id="704" name="楕円 703"/>
        <xdr:cNvSpPr/>
      </xdr:nvSpPr>
      <xdr:spPr>
        <a:xfrm>
          <a:off x="13652500" y="170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131356</xdr:rowOff>
    </xdr:from>
    <xdr:ext cx="469744" cy="259045"/>
    <xdr:sp macro="" textlink="">
      <xdr:nvSpPr>
        <xdr:cNvPr id="705" name="テキスト ボックス 704"/>
        <xdr:cNvSpPr txBox="1"/>
      </xdr:nvSpPr>
      <xdr:spPr>
        <a:xfrm>
          <a:off x="13468428" y="171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166415</xdr:rowOff>
    </xdr:from>
    <xdr:to>
      <xdr:col>67</xdr:col>
      <xdr:colOff>101600</xdr:colOff>
      <xdr:row>99</xdr:row>
      <xdr:rowOff>96565</xdr:rowOff>
    </xdr:to>
    <xdr:sp macro="" textlink="">
      <xdr:nvSpPr>
        <xdr:cNvPr id="706" name="楕円 705"/>
        <xdr:cNvSpPr/>
      </xdr:nvSpPr>
      <xdr:spPr>
        <a:xfrm>
          <a:off x="12763500" y="169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113092</xdr:rowOff>
    </xdr:from>
    <xdr:ext cx="534377" cy="259045"/>
    <xdr:sp macro="" textlink="">
      <xdr:nvSpPr>
        <xdr:cNvPr id="707" name="テキスト ボックス 706"/>
        <xdr:cNvSpPr txBox="1"/>
      </xdr:nvSpPr>
      <xdr:spPr>
        <a:xfrm>
          <a:off x="12547111" y="167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91384</xdr:rowOff>
    </xdr:from>
    <xdr:to>
      <xdr:col>116</xdr:col>
      <xdr:colOff>63500</xdr:colOff>
      <xdr:row>39</xdr:row>
      <xdr:rowOff>98878</xdr:rowOff>
    </xdr:to>
    <xdr:cxnSp macro="">
      <xdr:nvCxnSpPr>
        <xdr:cNvPr id="738" name="直線コネクタ 737"/>
        <xdr:cNvCxnSpPr/>
      </xdr:nvCxnSpPr>
      <xdr:spPr>
        <a:xfrm flipV="1">
          <a:off x="21323300" y="6606484"/>
          <a:ext cx="838200" cy="17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40584</xdr:rowOff>
    </xdr:from>
    <xdr:to>
      <xdr:col>116</xdr:col>
      <xdr:colOff>114300</xdr:colOff>
      <xdr:row>38</xdr:row>
      <xdr:rowOff>142184</xdr:rowOff>
    </xdr:to>
    <xdr:sp macro="" textlink="">
      <xdr:nvSpPr>
        <xdr:cNvPr id="757" name="楕円 756"/>
        <xdr:cNvSpPr/>
      </xdr:nvSpPr>
      <xdr:spPr>
        <a:xfrm>
          <a:off x="22110700" y="65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63461</xdr:rowOff>
    </xdr:from>
    <xdr:ext cx="534377" cy="259045"/>
    <xdr:sp macro="" textlink="">
      <xdr:nvSpPr>
        <xdr:cNvPr id="758" name="投資及び出資金該当値テキスト"/>
        <xdr:cNvSpPr txBox="1"/>
      </xdr:nvSpPr>
      <xdr:spPr>
        <a:xfrm>
          <a:off x="22212300" y="64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44183</xdr:rowOff>
    </xdr:from>
    <xdr:to>
      <xdr:col>107</xdr:col>
      <xdr:colOff>50800</xdr:colOff>
      <xdr:row>59</xdr:row>
      <xdr:rowOff>44450</xdr:rowOff>
    </xdr:to>
    <xdr:cxnSp macro="">
      <xdr:nvCxnSpPr>
        <xdr:cNvPr id="801" name="直線コネクタ 800"/>
        <xdr:cNvCxnSpPr/>
      </xdr:nvCxnSpPr>
      <xdr:spPr>
        <a:xfrm>
          <a:off x="19545300" y="1015973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140348</xdr:rowOff>
    </xdr:from>
    <xdr:to>
      <xdr:col>102</xdr:col>
      <xdr:colOff>114300</xdr:colOff>
      <xdr:row>59</xdr:row>
      <xdr:rowOff>44183</xdr:rowOff>
    </xdr:to>
    <xdr:cxnSp macro="">
      <xdr:nvCxnSpPr>
        <xdr:cNvPr id="804" name="直線コネクタ 803"/>
        <xdr:cNvCxnSpPr/>
      </xdr:nvCxnSpPr>
      <xdr:spPr>
        <a:xfrm>
          <a:off x="18656300" y="10084448"/>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164833</xdr:rowOff>
    </xdr:from>
    <xdr:to>
      <xdr:col>102</xdr:col>
      <xdr:colOff>165100</xdr:colOff>
      <xdr:row>59</xdr:row>
      <xdr:rowOff>94983</xdr:rowOff>
    </xdr:to>
    <xdr:sp macro="" textlink="">
      <xdr:nvSpPr>
        <xdr:cNvPr id="820" name="楕円 819"/>
        <xdr:cNvSpPr/>
      </xdr:nvSpPr>
      <xdr:spPr>
        <a:xfrm>
          <a:off x="19494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86110</xdr:rowOff>
    </xdr:from>
    <xdr:ext cx="313932" cy="259045"/>
    <xdr:sp macro="" textlink="">
      <xdr:nvSpPr>
        <xdr:cNvPr id="821" name="テキスト ボックス 820"/>
        <xdr:cNvSpPr txBox="1"/>
      </xdr:nvSpPr>
      <xdr:spPr>
        <a:xfrm>
          <a:off x="19388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89548</xdr:rowOff>
    </xdr:from>
    <xdr:to>
      <xdr:col>98</xdr:col>
      <xdr:colOff>38100</xdr:colOff>
      <xdr:row>59</xdr:row>
      <xdr:rowOff>19698</xdr:rowOff>
    </xdr:to>
    <xdr:sp macro="" textlink="">
      <xdr:nvSpPr>
        <xdr:cNvPr id="822" name="楕円 821"/>
        <xdr:cNvSpPr/>
      </xdr:nvSpPr>
      <xdr:spPr>
        <a:xfrm>
          <a:off x="18605500" y="100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36225</xdr:rowOff>
    </xdr:from>
    <xdr:ext cx="469744" cy="259045"/>
    <xdr:sp macro="" textlink="">
      <xdr:nvSpPr>
        <xdr:cNvPr id="823" name="テキスト ボックス 822"/>
        <xdr:cNvSpPr txBox="1"/>
      </xdr:nvSpPr>
      <xdr:spPr>
        <a:xfrm>
          <a:off x="18421428" y="980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40891</xdr:rowOff>
    </xdr:from>
    <xdr:to>
      <xdr:col>116</xdr:col>
      <xdr:colOff>62864</xdr:colOff>
      <xdr:row>78</xdr:row>
      <xdr:rowOff>65252</xdr:rowOff>
    </xdr:to>
    <xdr:cxnSp macro="">
      <xdr:nvCxnSpPr>
        <xdr:cNvPr id="847" name="直線コネクタ 846"/>
        <xdr:cNvCxnSpPr/>
      </xdr:nvCxnSpPr>
      <xdr:spPr>
        <a:xfrm flipV="1">
          <a:off x="22159595" y="12728191"/>
          <a:ext cx="1269" cy="71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69079</xdr:rowOff>
    </xdr:from>
    <xdr:ext cx="534377" cy="259045"/>
    <xdr:sp macro="" textlink="">
      <xdr:nvSpPr>
        <xdr:cNvPr id="848" name="繰出金最小値テキスト"/>
        <xdr:cNvSpPr txBox="1"/>
      </xdr:nvSpPr>
      <xdr:spPr>
        <a:xfrm>
          <a:off x="22212300" y="1344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65252</xdr:rowOff>
    </xdr:from>
    <xdr:to>
      <xdr:col>116</xdr:col>
      <xdr:colOff>152400</xdr:colOff>
      <xdr:row>78</xdr:row>
      <xdr:rowOff>65252</xdr:rowOff>
    </xdr:to>
    <xdr:cxnSp macro="">
      <xdr:nvCxnSpPr>
        <xdr:cNvPr id="849" name="直線コネクタ 848"/>
        <xdr:cNvCxnSpPr/>
      </xdr:nvCxnSpPr>
      <xdr:spPr>
        <a:xfrm>
          <a:off x="22072600" y="134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159018</xdr:rowOff>
    </xdr:from>
    <xdr:ext cx="599010" cy="259045"/>
    <xdr:sp macro="" textlink="">
      <xdr:nvSpPr>
        <xdr:cNvPr id="850" name="繰出金最大値テキスト"/>
        <xdr:cNvSpPr txBox="1"/>
      </xdr:nvSpPr>
      <xdr:spPr>
        <a:xfrm>
          <a:off x="22212300" y="1250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40891</xdr:rowOff>
    </xdr:from>
    <xdr:to>
      <xdr:col>116</xdr:col>
      <xdr:colOff>152400</xdr:colOff>
      <xdr:row>74</xdr:row>
      <xdr:rowOff>40891</xdr:rowOff>
    </xdr:to>
    <xdr:cxnSp macro="">
      <xdr:nvCxnSpPr>
        <xdr:cNvPr id="851" name="直線コネクタ 850"/>
        <xdr:cNvCxnSpPr/>
      </xdr:nvCxnSpPr>
      <xdr:spPr>
        <a:xfrm>
          <a:off x="22072600" y="1272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84935</xdr:rowOff>
    </xdr:from>
    <xdr:to>
      <xdr:col>116</xdr:col>
      <xdr:colOff>63500</xdr:colOff>
      <xdr:row>74</xdr:row>
      <xdr:rowOff>40891</xdr:rowOff>
    </xdr:to>
    <xdr:cxnSp macro="">
      <xdr:nvCxnSpPr>
        <xdr:cNvPr id="852" name="直線コネクタ 851"/>
        <xdr:cNvCxnSpPr/>
      </xdr:nvCxnSpPr>
      <xdr:spPr>
        <a:xfrm>
          <a:off x="21323300" y="12257885"/>
          <a:ext cx="838200" cy="47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50106</xdr:rowOff>
    </xdr:from>
    <xdr:ext cx="534377" cy="259045"/>
    <xdr:sp macro="" textlink="">
      <xdr:nvSpPr>
        <xdr:cNvPr id="853" name="繰出金平均値テキスト"/>
        <xdr:cNvSpPr txBox="1"/>
      </xdr:nvSpPr>
      <xdr:spPr>
        <a:xfrm>
          <a:off x="22212300" y="13080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71679</xdr:rowOff>
    </xdr:from>
    <xdr:to>
      <xdr:col>116</xdr:col>
      <xdr:colOff>114300</xdr:colOff>
      <xdr:row>77</xdr:row>
      <xdr:rowOff>1829</xdr:rowOff>
    </xdr:to>
    <xdr:sp macro="" textlink="">
      <xdr:nvSpPr>
        <xdr:cNvPr id="854" name="フローチャート: 判断 853"/>
        <xdr:cNvSpPr/>
      </xdr:nvSpPr>
      <xdr:spPr>
        <a:xfrm>
          <a:off x="221107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84935</xdr:rowOff>
    </xdr:from>
    <xdr:to>
      <xdr:col>111</xdr:col>
      <xdr:colOff>177800</xdr:colOff>
      <xdr:row>72</xdr:row>
      <xdr:rowOff>41653</xdr:rowOff>
    </xdr:to>
    <xdr:cxnSp macro="">
      <xdr:nvCxnSpPr>
        <xdr:cNvPr id="855" name="直線コネクタ 854"/>
        <xdr:cNvCxnSpPr/>
      </xdr:nvCxnSpPr>
      <xdr:spPr>
        <a:xfrm flipV="1">
          <a:off x="20434300" y="12257885"/>
          <a:ext cx="889000" cy="1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136266</xdr:rowOff>
    </xdr:from>
    <xdr:to>
      <xdr:col>112</xdr:col>
      <xdr:colOff>38100</xdr:colOff>
      <xdr:row>76</xdr:row>
      <xdr:rowOff>66416</xdr:rowOff>
    </xdr:to>
    <xdr:sp macro="" textlink="">
      <xdr:nvSpPr>
        <xdr:cNvPr id="856" name="フローチャート: 判断 855"/>
        <xdr:cNvSpPr/>
      </xdr:nvSpPr>
      <xdr:spPr>
        <a:xfrm>
          <a:off x="21272500" y="129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57543</xdr:rowOff>
    </xdr:from>
    <xdr:ext cx="534377" cy="259045"/>
    <xdr:sp macro="" textlink="">
      <xdr:nvSpPr>
        <xdr:cNvPr id="857" name="テキスト ボックス 856"/>
        <xdr:cNvSpPr txBox="1"/>
      </xdr:nvSpPr>
      <xdr:spPr>
        <a:xfrm>
          <a:off x="21056111" y="130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41653</xdr:rowOff>
    </xdr:from>
    <xdr:to>
      <xdr:col>107</xdr:col>
      <xdr:colOff>50800</xdr:colOff>
      <xdr:row>72</xdr:row>
      <xdr:rowOff>48778</xdr:rowOff>
    </xdr:to>
    <xdr:cxnSp macro="">
      <xdr:nvCxnSpPr>
        <xdr:cNvPr id="858" name="直線コネクタ 857"/>
        <xdr:cNvCxnSpPr/>
      </xdr:nvCxnSpPr>
      <xdr:spPr>
        <a:xfrm flipV="1">
          <a:off x="19545300" y="12386053"/>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123159</xdr:rowOff>
    </xdr:from>
    <xdr:to>
      <xdr:col>107</xdr:col>
      <xdr:colOff>101600</xdr:colOff>
      <xdr:row>76</xdr:row>
      <xdr:rowOff>53308</xdr:rowOff>
    </xdr:to>
    <xdr:sp macro="" textlink="">
      <xdr:nvSpPr>
        <xdr:cNvPr id="859" name="フローチャート: 判断 858"/>
        <xdr:cNvSpPr/>
      </xdr:nvSpPr>
      <xdr:spPr>
        <a:xfrm>
          <a:off x="203835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44437</xdr:rowOff>
    </xdr:from>
    <xdr:ext cx="534377" cy="259045"/>
    <xdr:sp macro="" textlink="">
      <xdr:nvSpPr>
        <xdr:cNvPr id="860" name="テキスト ボックス 859"/>
        <xdr:cNvSpPr txBox="1"/>
      </xdr:nvSpPr>
      <xdr:spPr>
        <a:xfrm>
          <a:off x="20167111" y="130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5192</xdr:rowOff>
    </xdr:from>
    <xdr:to>
      <xdr:col>102</xdr:col>
      <xdr:colOff>114300</xdr:colOff>
      <xdr:row>72</xdr:row>
      <xdr:rowOff>48778</xdr:rowOff>
    </xdr:to>
    <xdr:cxnSp macro="">
      <xdr:nvCxnSpPr>
        <xdr:cNvPr id="861" name="直線コネクタ 860"/>
        <xdr:cNvCxnSpPr/>
      </xdr:nvCxnSpPr>
      <xdr:spPr>
        <a:xfrm>
          <a:off x="18656300" y="12349592"/>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146652</xdr:rowOff>
    </xdr:from>
    <xdr:to>
      <xdr:col>102</xdr:col>
      <xdr:colOff>165100</xdr:colOff>
      <xdr:row>76</xdr:row>
      <xdr:rowOff>76802</xdr:rowOff>
    </xdr:to>
    <xdr:sp macro="" textlink="">
      <xdr:nvSpPr>
        <xdr:cNvPr id="862" name="フローチャート: 判断 861"/>
        <xdr:cNvSpPr/>
      </xdr:nvSpPr>
      <xdr:spPr>
        <a:xfrm>
          <a:off x="19494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67929</xdr:rowOff>
    </xdr:from>
    <xdr:ext cx="534377" cy="259045"/>
    <xdr:sp macro="" textlink="">
      <xdr:nvSpPr>
        <xdr:cNvPr id="863" name="テキスト ボックス 862"/>
        <xdr:cNvSpPr txBox="1"/>
      </xdr:nvSpPr>
      <xdr:spPr>
        <a:xfrm>
          <a:off x="19278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142400</xdr:rowOff>
    </xdr:from>
    <xdr:to>
      <xdr:col>98</xdr:col>
      <xdr:colOff>38100</xdr:colOff>
      <xdr:row>76</xdr:row>
      <xdr:rowOff>72551</xdr:rowOff>
    </xdr:to>
    <xdr:sp macro="" textlink="">
      <xdr:nvSpPr>
        <xdr:cNvPr id="864" name="フローチャート: 判断 863"/>
        <xdr:cNvSpPr/>
      </xdr:nvSpPr>
      <xdr:spPr>
        <a:xfrm>
          <a:off x="18605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63678</xdr:rowOff>
    </xdr:from>
    <xdr:ext cx="534377" cy="259045"/>
    <xdr:sp macro="" textlink="">
      <xdr:nvSpPr>
        <xdr:cNvPr id="865" name="テキスト ボックス 864"/>
        <xdr:cNvSpPr txBox="1"/>
      </xdr:nvSpPr>
      <xdr:spPr>
        <a:xfrm>
          <a:off x="18389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161541</xdr:rowOff>
    </xdr:from>
    <xdr:to>
      <xdr:col>116</xdr:col>
      <xdr:colOff>114300</xdr:colOff>
      <xdr:row>74</xdr:row>
      <xdr:rowOff>91691</xdr:rowOff>
    </xdr:to>
    <xdr:sp macro="" textlink="">
      <xdr:nvSpPr>
        <xdr:cNvPr id="871" name="楕円 870"/>
        <xdr:cNvSpPr/>
      </xdr:nvSpPr>
      <xdr:spPr>
        <a:xfrm>
          <a:off x="22110700" y="126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114568</xdr:rowOff>
    </xdr:from>
    <xdr:ext cx="599010" cy="259045"/>
    <xdr:sp macro="" textlink="">
      <xdr:nvSpPr>
        <xdr:cNvPr id="872" name="繰出金該当値テキスト"/>
        <xdr:cNvSpPr txBox="1"/>
      </xdr:nvSpPr>
      <xdr:spPr>
        <a:xfrm>
          <a:off x="22212300" y="12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34135</xdr:rowOff>
    </xdr:from>
    <xdr:to>
      <xdr:col>112</xdr:col>
      <xdr:colOff>38100</xdr:colOff>
      <xdr:row>71</xdr:row>
      <xdr:rowOff>135735</xdr:rowOff>
    </xdr:to>
    <xdr:sp macro="" textlink="">
      <xdr:nvSpPr>
        <xdr:cNvPr id="873" name="楕円 872"/>
        <xdr:cNvSpPr/>
      </xdr:nvSpPr>
      <xdr:spPr>
        <a:xfrm>
          <a:off x="21272500" y="122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152262</xdr:rowOff>
    </xdr:from>
    <xdr:ext cx="599010" cy="259045"/>
    <xdr:sp macro="" textlink="">
      <xdr:nvSpPr>
        <xdr:cNvPr id="874" name="テキスト ボックス 873"/>
        <xdr:cNvSpPr txBox="1"/>
      </xdr:nvSpPr>
      <xdr:spPr>
        <a:xfrm>
          <a:off x="21023795" y="1198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162303</xdr:rowOff>
    </xdr:from>
    <xdr:to>
      <xdr:col>107</xdr:col>
      <xdr:colOff>101600</xdr:colOff>
      <xdr:row>72</xdr:row>
      <xdr:rowOff>92453</xdr:rowOff>
    </xdr:to>
    <xdr:sp macro="" textlink="">
      <xdr:nvSpPr>
        <xdr:cNvPr id="875" name="楕円 874"/>
        <xdr:cNvSpPr/>
      </xdr:nvSpPr>
      <xdr:spPr>
        <a:xfrm>
          <a:off x="20383500" y="123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108980</xdr:rowOff>
    </xdr:from>
    <xdr:ext cx="599010" cy="259045"/>
    <xdr:sp macro="" textlink="">
      <xdr:nvSpPr>
        <xdr:cNvPr id="876" name="テキスト ボックス 875"/>
        <xdr:cNvSpPr txBox="1"/>
      </xdr:nvSpPr>
      <xdr:spPr>
        <a:xfrm>
          <a:off x="20134795" y="1211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169428</xdr:rowOff>
    </xdr:from>
    <xdr:to>
      <xdr:col>102</xdr:col>
      <xdr:colOff>165100</xdr:colOff>
      <xdr:row>72</xdr:row>
      <xdr:rowOff>99578</xdr:rowOff>
    </xdr:to>
    <xdr:sp macro="" textlink="">
      <xdr:nvSpPr>
        <xdr:cNvPr id="877" name="楕円 876"/>
        <xdr:cNvSpPr/>
      </xdr:nvSpPr>
      <xdr:spPr>
        <a:xfrm>
          <a:off x="19494500" y="123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116105</xdr:rowOff>
    </xdr:from>
    <xdr:ext cx="599010" cy="259045"/>
    <xdr:sp macro="" textlink="">
      <xdr:nvSpPr>
        <xdr:cNvPr id="878" name="テキスト ボックス 877"/>
        <xdr:cNvSpPr txBox="1"/>
      </xdr:nvSpPr>
      <xdr:spPr>
        <a:xfrm>
          <a:off x="19245795" y="1211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125842</xdr:rowOff>
    </xdr:from>
    <xdr:to>
      <xdr:col>98</xdr:col>
      <xdr:colOff>38100</xdr:colOff>
      <xdr:row>72</xdr:row>
      <xdr:rowOff>55992</xdr:rowOff>
    </xdr:to>
    <xdr:sp macro="" textlink="">
      <xdr:nvSpPr>
        <xdr:cNvPr id="879" name="楕円 878"/>
        <xdr:cNvSpPr/>
      </xdr:nvSpPr>
      <xdr:spPr>
        <a:xfrm>
          <a:off x="18605500" y="122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72519</xdr:rowOff>
    </xdr:from>
    <xdr:ext cx="599010" cy="259045"/>
    <xdr:sp macro="" textlink="">
      <xdr:nvSpPr>
        <xdr:cNvPr id="880" name="テキスト ボックス 879"/>
        <xdr:cNvSpPr txBox="1"/>
      </xdr:nvSpPr>
      <xdr:spPr>
        <a:xfrm>
          <a:off x="18356795" y="1207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年度は、給与改定による人件費、物価高騰等による物件費の増加があったものの、学生寮整備事業の完了等による普通建設事業費の減に伴い歳出全体では前年度より減少している。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補助費等や投資及び出資金の増加は、令和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年度より下水道事業等が企業会計へ移行したことにより繰出金から組替したことによるものである。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類似団体平均値との比較では、人件費、繰出金、物件費、普通建設事業費、公債費が大きく上回っている。</a:t>
          </a:r>
        </a:p>
        <a:p>
          <a:r>
            <a:rPr kumimoji="1" lang="ja-JP" altLang="en-US" sz="1300">
              <a:latin typeface="ＭＳ Ｐゴシック" panose="020B0600070205080204" pitchFamily="50" charset="-128"/>
              <a:ea typeface="ＭＳ Ｐゴシック" panose="020B0600070205080204" pitchFamily="50" charset="-128"/>
            </a:rPr>
            <a:t>人件費が類似団体平均を大きく上回っているのは、離島という地理的特性により、職員数が他団体よりも多くなっているためである。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64643</xdr:rowOff>
    </xdr:from>
    <xdr:to>
      <xdr:col>24</xdr:col>
      <xdr:colOff>63500</xdr:colOff>
      <xdr:row>35</xdr:row>
      <xdr:rowOff>124841</xdr:rowOff>
    </xdr:to>
    <xdr:cxnSp macro="">
      <xdr:nvCxnSpPr>
        <xdr:cNvPr id="61" name="直線コネクタ 60"/>
        <xdr:cNvCxnSpPr/>
      </xdr:nvCxnSpPr>
      <xdr:spPr>
        <a:xfrm flipV="1">
          <a:off x="3797300" y="6065393"/>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124841</xdr:rowOff>
    </xdr:from>
    <xdr:to>
      <xdr:col>19</xdr:col>
      <xdr:colOff>177800</xdr:colOff>
      <xdr:row>35</xdr:row>
      <xdr:rowOff>145542</xdr:rowOff>
    </xdr:to>
    <xdr:cxnSp macro="">
      <xdr:nvCxnSpPr>
        <xdr:cNvPr id="64" name="直線コネクタ 63"/>
        <xdr:cNvCxnSpPr/>
      </xdr:nvCxnSpPr>
      <xdr:spPr>
        <a:xfrm flipV="1">
          <a:off x="2908300" y="6125591"/>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145542</xdr:rowOff>
    </xdr:from>
    <xdr:to>
      <xdr:col>15</xdr:col>
      <xdr:colOff>50800</xdr:colOff>
      <xdr:row>35</xdr:row>
      <xdr:rowOff>165354</xdr:rowOff>
    </xdr:to>
    <xdr:cxnSp macro="">
      <xdr:nvCxnSpPr>
        <xdr:cNvPr id="67" name="直線コネクタ 66"/>
        <xdr:cNvCxnSpPr/>
      </xdr:nvCxnSpPr>
      <xdr:spPr>
        <a:xfrm flipV="1">
          <a:off x="2019300" y="614629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165354</xdr:rowOff>
    </xdr:from>
    <xdr:to>
      <xdr:col>10</xdr:col>
      <xdr:colOff>114300</xdr:colOff>
      <xdr:row>36</xdr:row>
      <xdr:rowOff>32639</xdr:rowOff>
    </xdr:to>
    <xdr:cxnSp macro="">
      <xdr:nvCxnSpPr>
        <xdr:cNvPr id="70" name="直線コネクタ 69"/>
        <xdr:cNvCxnSpPr/>
      </xdr:nvCxnSpPr>
      <xdr:spPr>
        <a:xfrm flipV="1">
          <a:off x="1130300" y="6166104"/>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13843</xdr:rowOff>
    </xdr:from>
    <xdr:to>
      <xdr:col>24</xdr:col>
      <xdr:colOff>114300</xdr:colOff>
      <xdr:row>35</xdr:row>
      <xdr:rowOff>115443</xdr:rowOff>
    </xdr:to>
    <xdr:sp macro="" textlink="">
      <xdr:nvSpPr>
        <xdr:cNvPr id="80" name="楕円 79"/>
        <xdr:cNvSpPr/>
      </xdr:nvSpPr>
      <xdr:spPr>
        <a:xfrm>
          <a:off x="4584700" y="6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36720</xdr:rowOff>
    </xdr:from>
    <xdr:ext cx="534377" cy="259045"/>
    <xdr:sp macro="" textlink="">
      <xdr:nvSpPr>
        <xdr:cNvPr id="81" name="議会費該当値テキスト"/>
        <xdr:cNvSpPr txBox="1"/>
      </xdr:nvSpPr>
      <xdr:spPr>
        <a:xfrm>
          <a:off x="4686300" y="58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74041</xdr:rowOff>
    </xdr:from>
    <xdr:to>
      <xdr:col>20</xdr:col>
      <xdr:colOff>38100</xdr:colOff>
      <xdr:row>36</xdr:row>
      <xdr:rowOff>4191</xdr:rowOff>
    </xdr:to>
    <xdr:sp macro="" textlink="">
      <xdr:nvSpPr>
        <xdr:cNvPr id="82" name="楕円 81"/>
        <xdr:cNvSpPr/>
      </xdr:nvSpPr>
      <xdr:spPr>
        <a:xfrm>
          <a:off x="3746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20718</xdr:rowOff>
    </xdr:from>
    <xdr:ext cx="534377" cy="259045"/>
    <xdr:sp macro="" textlink="">
      <xdr:nvSpPr>
        <xdr:cNvPr id="83" name="テキスト ボックス 82"/>
        <xdr:cNvSpPr txBox="1"/>
      </xdr:nvSpPr>
      <xdr:spPr>
        <a:xfrm>
          <a:off x="3530111" y="58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94742</xdr:rowOff>
    </xdr:from>
    <xdr:to>
      <xdr:col>15</xdr:col>
      <xdr:colOff>101600</xdr:colOff>
      <xdr:row>36</xdr:row>
      <xdr:rowOff>24892</xdr:rowOff>
    </xdr:to>
    <xdr:sp macro="" textlink="">
      <xdr:nvSpPr>
        <xdr:cNvPr id="84" name="楕円 83"/>
        <xdr:cNvSpPr/>
      </xdr:nvSpPr>
      <xdr:spPr>
        <a:xfrm>
          <a:off x="2857500" y="60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41419</xdr:rowOff>
    </xdr:from>
    <xdr:ext cx="534377" cy="259045"/>
    <xdr:sp macro="" textlink="">
      <xdr:nvSpPr>
        <xdr:cNvPr id="85" name="テキスト ボックス 84"/>
        <xdr:cNvSpPr txBox="1"/>
      </xdr:nvSpPr>
      <xdr:spPr>
        <a:xfrm>
          <a:off x="2641111" y="58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114554</xdr:rowOff>
    </xdr:from>
    <xdr:to>
      <xdr:col>10</xdr:col>
      <xdr:colOff>165100</xdr:colOff>
      <xdr:row>36</xdr:row>
      <xdr:rowOff>44704</xdr:rowOff>
    </xdr:to>
    <xdr:sp macro="" textlink="">
      <xdr:nvSpPr>
        <xdr:cNvPr id="86" name="楕円 85"/>
        <xdr:cNvSpPr/>
      </xdr:nvSpPr>
      <xdr:spPr>
        <a:xfrm>
          <a:off x="1968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61231</xdr:rowOff>
    </xdr:from>
    <xdr:ext cx="534377" cy="259045"/>
    <xdr:sp macro="" textlink="">
      <xdr:nvSpPr>
        <xdr:cNvPr id="87" name="テキスト ボックス 86"/>
        <xdr:cNvSpPr txBox="1"/>
      </xdr:nvSpPr>
      <xdr:spPr>
        <a:xfrm>
          <a:off x="1752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153289</xdr:rowOff>
    </xdr:from>
    <xdr:to>
      <xdr:col>6</xdr:col>
      <xdr:colOff>38100</xdr:colOff>
      <xdr:row>36</xdr:row>
      <xdr:rowOff>83439</xdr:rowOff>
    </xdr:to>
    <xdr:sp macro="" textlink="">
      <xdr:nvSpPr>
        <xdr:cNvPr id="88" name="楕円 87"/>
        <xdr:cNvSpPr/>
      </xdr:nvSpPr>
      <xdr:spPr>
        <a:xfrm>
          <a:off x="1079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99966</xdr:rowOff>
    </xdr:from>
    <xdr:ext cx="534377" cy="259045"/>
    <xdr:sp macro="" textlink="">
      <xdr:nvSpPr>
        <xdr:cNvPr id="89" name="テキスト ボックス 88"/>
        <xdr:cNvSpPr txBox="1"/>
      </xdr:nvSpPr>
      <xdr:spPr>
        <a:xfrm>
          <a:off x="863111" y="592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44971</xdr:rowOff>
    </xdr:from>
    <xdr:to>
      <xdr:col>24</xdr:col>
      <xdr:colOff>63500</xdr:colOff>
      <xdr:row>58</xdr:row>
      <xdr:rowOff>52205</xdr:rowOff>
    </xdr:to>
    <xdr:cxnSp macro="">
      <xdr:nvCxnSpPr>
        <xdr:cNvPr id="116" name="直線コネクタ 115"/>
        <xdr:cNvCxnSpPr/>
      </xdr:nvCxnSpPr>
      <xdr:spPr>
        <a:xfrm flipV="1">
          <a:off x="3797300" y="9989071"/>
          <a:ext cx="8382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51778</xdr:rowOff>
    </xdr:from>
    <xdr:to>
      <xdr:col>19</xdr:col>
      <xdr:colOff>177800</xdr:colOff>
      <xdr:row>58</xdr:row>
      <xdr:rowOff>52205</xdr:rowOff>
    </xdr:to>
    <xdr:cxnSp macro="">
      <xdr:nvCxnSpPr>
        <xdr:cNvPr id="119" name="直線コネクタ 118"/>
        <xdr:cNvCxnSpPr/>
      </xdr:nvCxnSpPr>
      <xdr:spPr>
        <a:xfrm>
          <a:off x="2908300" y="9995878"/>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44054</xdr:rowOff>
    </xdr:from>
    <xdr:to>
      <xdr:col>15</xdr:col>
      <xdr:colOff>50800</xdr:colOff>
      <xdr:row>58</xdr:row>
      <xdr:rowOff>51778</xdr:rowOff>
    </xdr:to>
    <xdr:cxnSp macro="">
      <xdr:nvCxnSpPr>
        <xdr:cNvPr id="122" name="直線コネクタ 121"/>
        <xdr:cNvCxnSpPr/>
      </xdr:nvCxnSpPr>
      <xdr:spPr>
        <a:xfrm>
          <a:off x="2019300" y="9988154"/>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169289</xdr:rowOff>
    </xdr:from>
    <xdr:to>
      <xdr:col>10</xdr:col>
      <xdr:colOff>114300</xdr:colOff>
      <xdr:row>58</xdr:row>
      <xdr:rowOff>44054</xdr:rowOff>
    </xdr:to>
    <xdr:cxnSp macro="">
      <xdr:nvCxnSpPr>
        <xdr:cNvPr id="125" name="直線コネクタ 124"/>
        <xdr:cNvCxnSpPr/>
      </xdr:nvCxnSpPr>
      <xdr:spPr>
        <a:xfrm>
          <a:off x="1130300" y="9941939"/>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165621</xdr:rowOff>
    </xdr:from>
    <xdr:to>
      <xdr:col>24</xdr:col>
      <xdr:colOff>114300</xdr:colOff>
      <xdr:row>58</xdr:row>
      <xdr:rowOff>95771</xdr:rowOff>
    </xdr:to>
    <xdr:sp macro="" textlink="">
      <xdr:nvSpPr>
        <xdr:cNvPr id="135" name="楕円 134"/>
        <xdr:cNvSpPr/>
      </xdr:nvSpPr>
      <xdr:spPr>
        <a:xfrm>
          <a:off x="4584700" y="99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1405</xdr:rowOff>
    </xdr:from>
    <xdr:to>
      <xdr:col>20</xdr:col>
      <xdr:colOff>38100</xdr:colOff>
      <xdr:row>58</xdr:row>
      <xdr:rowOff>103005</xdr:rowOff>
    </xdr:to>
    <xdr:sp macro="" textlink="">
      <xdr:nvSpPr>
        <xdr:cNvPr id="137" name="楕円 136"/>
        <xdr:cNvSpPr/>
      </xdr:nvSpPr>
      <xdr:spPr>
        <a:xfrm>
          <a:off x="3746500" y="9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94132</xdr:rowOff>
    </xdr:from>
    <xdr:ext cx="599010" cy="259045"/>
    <xdr:sp macro="" textlink="">
      <xdr:nvSpPr>
        <xdr:cNvPr id="138" name="テキスト ボックス 137"/>
        <xdr:cNvSpPr txBox="1"/>
      </xdr:nvSpPr>
      <xdr:spPr>
        <a:xfrm>
          <a:off x="3497795" y="1003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978</xdr:rowOff>
    </xdr:from>
    <xdr:to>
      <xdr:col>15</xdr:col>
      <xdr:colOff>101600</xdr:colOff>
      <xdr:row>58</xdr:row>
      <xdr:rowOff>102578</xdr:rowOff>
    </xdr:to>
    <xdr:sp macro="" textlink="">
      <xdr:nvSpPr>
        <xdr:cNvPr id="139" name="楕円 138"/>
        <xdr:cNvSpPr/>
      </xdr:nvSpPr>
      <xdr:spPr>
        <a:xfrm>
          <a:off x="2857500" y="99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119105</xdr:rowOff>
    </xdr:from>
    <xdr:ext cx="599010" cy="259045"/>
    <xdr:sp macro="" textlink="">
      <xdr:nvSpPr>
        <xdr:cNvPr id="140" name="テキスト ボックス 139"/>
        <xdr:cNvSpPr txBox="1"/>
      </xdr:nvSpPr>
      <xdr:spPr>
        <a:xfrm>
          <a:off x="2608795" y="972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164704</xdr:rowOff>
    </xdr:from>
    <xdr:to>
      <xdr:col>10</xdr:col>
      <xdr:colOff>165100</xdr:colOff>
      <xdr:row>58</xdr:row>
      <xdr:rowOff>94854</xdr:rowOff>
    </xdr:to>
    <xdr:sp macro="" textlink="">
      <xdr:nvSpPr>
        <xdr:cNvPr id="141" name="楕円 140"/>
        <xdr:cNvSpPr/>
      </xdr:nvSpPr>
      <xdr:spPr>
        <a:xfrm>
          <a:off x="1968500" y="99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111381</xdr:rowOff>
    </xdr:from>
    <xdr:ext cx="599010" cy="259045"/>
    <xdr:sp macro="" textlink="">
      <xdr:nvSpPr>
        <xdr:cNvPr id="142" name="テキスト ボックス 141"/>
        <xdr:cNvSpPr txBox="1"/>
      </xdr:nvSpPr>
      <xdr:spPr>
        <a:xfrm>
          <a:off x="1719795" y="971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118489</xdr:rowOff>
    </xdr:from>
    <xdr:to>
      <xdr:col>6</xdr:col>
      <xdr:colOff>38100</xdr:colOff>
      <xdr:row>58</xdr:row>
      <xdr:rowOff>48639</xdr:rowOff>
    </xdr:to>
    <xdr:sp macro="" textlink="">
      <xdr:nvSpPr>
        <xdr:cNvPr id="143" name="楕円 142"/>
        <xdr:cNvSpPr/>
      </xdr:nvSpPr>
      <xdr:spPr>
        <a:xfrm>
          <a:off x="1079500" y="98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65166</xdr:rowOff>
    </xdr:from>
    <xdr:ext cx="599010" cy="259045"/>
    <xdr:sp macro="" textlink="">
      <xdr:nvSpPr>
        <xdr:cNvPr id="144" name="テキスト ボックス 143"/>
        <xdr:cNvSpPr txBox="1"/>
      </xdr:nvSpPr>
      <xdr:spPr>
        <a:xfrm>
          <a:off x="830795" y="96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135920</xdr:rowOff>
    </xdr:from>
    <xdr:to>
      <xdr:col>24</xdr:col>
      <xdr:colOff>63500</xdr:colOff>
      <xdr:row>77</xdr:row>
      <xdr:rowOff>37850</xdr:rowOff>
    </xdr:to>
    <xdr:cxnSp macro="">
      <xdr:nvCxnSpPr>
        <xdr:cNvPr id="174" name="直線コネクタ 173"/>
        <xdr:cNvCxnSpPr/>
      </xdr:nvCxnSpPr>
      <xdr:spPr>
        <a:xfrm flipV="1">
          <a:off x="3797300" y="13166120"/>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37850</xdr:rowOff>
    </xdr:from>
    <xdr:to>
      <xdr:col>19</xdr:col>
      <xdr:colOff>177800</xdr:colOff>
      <xdr:row>77</xdr:row>
      <xdr:rowOff>78718</xdr:rowOff>
    </xdr:to>
    <xdr:cxnSp macro="">
      <xdr:nvCxnSpPr>
        <xdr:cNvPr id="177" name="直線コネクタ 176"/>
        <xdr:cNvCxnSpPr/>
      </xdr:nvCxnSpPr>
      <xdr:spPr>
        <a:xfrm flipV="1">
          <a:off x="2908300" y="13239500"/>
          <a:ext cx="889000" cy="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605</xdr:rowOff>
    </xdr:from>
    <xdr:to>
      <xdr:col>15</xdr:col>
      <xdr:colOff>50800</xdr:colOff>
      <xdr:row>77</xdr:row>
      <xdr:rowOff>78718</xdr:rowOff>
    </xdr:to>
    <xdr:cxnSp macro="">
      <xdr:nvCxnSpPr>
        <xdr:cNvPr id="180" name="直線コネクタ 179"/>
        <xdr:cNvCxnSpPr/>
      </xdr:nvCxnSpPr>
      <xdr:spPr>
        <a:xfrm>
          <a:off x="2019300" y="13202255"/>
          <a:ext cx="889000" cy="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605</xdr:rowOff>
    </xdr:from>
    <xdr:to>
      <xdr:col>10</xdr:col>
      <xdr:colOff>114300</xdr:colOff>
      <xdr:row>77</xdr:row>
      <xdr:rowOff>113647</xdr:rowOff>
    </xdr:to>
    <xdr:cxnSp macro="">
      <xdr:nvCxnSpPr>
        <xdr:cNvPr id="183" name="直線コネクタ 182"/>
        <xdr:cNvCxnSpPr/>
      </xdr:nvCxnSpPr>
      <xdr:spPr>
        <a:xfrm flipV="1">
          <a:off x="1130300" y="1320225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85120</xdr:rowOff>
    </xdr:from>
    <xdr:to>
      <xdr:col>24</xdr:col>
      <xdr:colOff>114300</xdr:colOff>
      <xdr:row>77</xdr:row>
      <xdr:rowOff>15270</xdr:rowOff>
    </xdr:to>
    <xdr:sp macro="" textlink="">
      <xdr:nvSpPr>
        <xdr:cNvPr id="193" name="楕円 192"/>
        <xdr:cNvSpPr/>
      </xdr:nvSpPr>
      <xdr:spPr>
        <a:xfrm>
          <a:off x="4584700" y="131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107997</xdr:rowOff>
    </xdr:from>
    <xdr:ext cx="599010" cy="259045"/>
    <xdr:sp macro="" textlink="">
      <xdr:nvSpPr>
        <xdr:cNvPr id="194" name="民生費該当値テキスト"/>
        <xdr:cNvSpPr txBox="1"/>
      </xdr:nvSpPr>
      <xdr:spPr>
        <a:xfrm>
          <a:off x="4686300" y="1296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158500</xdr:rowOff>
    </xdr:from>
    <xdr:to>
      <xdr:col>20</xdr:col>
      <xdr:colOff>38100</xdr:colOff>
      <xdr:row>77</xdr:row>
      <xdr:rowOff>88650</xdr:rowOff>
    </xdr:to>
    <xdr:sp macro="" textlink="">
      <xdr:nvSpPr>
        <xdr:cNvPr id="195" name="楕円 194"/>
        <xdr:cNvSpPr/>
      </xdr:nvSpPr>
      <xdr:spPr>
        <a:xfrm>
          <a:off x="3746500" y="131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105178</xdr:rowOff>
    </xdr:from>
    <xdr:ext cx="599010" cy="259045"/>
    <xdr:sp macro="" textlink="">
      <xdr:nvSpPr>
        <xdr:cNvPr id="196" name="テキスト ボックス 195"/>
        <xdr:cNvSpPr txBox="1"/>
      </xdr:nvSpPr>
      <xdr:spPr>
        <a:xfrm>
          <a:off x="3497795" y="1296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27918</xdr:rowOff>
    </xdr:from>
    <xdr:to>
      <xdr:col>15</xdr:col>
      <xdr:colOff>101600</xdr:colOff>
      <xdr:row>77</xdr:row>
      <xdr:rowOff>129518</xdr:rowOff>
    </xdr:to>
    <xdr:sp macro="" textlink="">
      <xdr:nvSpPr>
        <xdr:cNvPr id="197" name="楕円 196"/>
        <xdr:cNvSpPr/>
      </xdr:nvSpPr>
      <xdr:spPr>
        <a:xfrm>
          <a:off x="2857500" y="132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146045</xdr:rowOff>
    </xdr:from>
    <xdr:ext cx="599010" cy="259045"/>
    <xdr:sp macro="" textlink="">
      <xdr:nvSpPr>
        <xdr:cNvPr id="198" name="テキスト ボックス 197"/>
        <xdr:cNvSpPr txBox="1"/>
      </xdr:nvSpPr>
      <xdr:spPr>
        <a:xfrm>
          <a:off x="2608795" y="1300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121255</xdr:rowOff>
    </xdr:from>
    <xdr:to>
      <xdr:col>10</xdr:col>
      <xdr:colOff>165100</xdr:colOff>
      <xdr:row>77</xdr:row>
      <xdr:rowOff>51405</xdr:rowOff>
    </xdr:to>
    <xdr:sp macro="" textlink="">
      <xdr:nvSpPr>
        <xdr:cNvPr id="199" name="楕円 198"/>
        <xdr:cNvSpPr/>
      </xdr:nvSpPr>
      <xdr:spPr>
        <a:xfrm>
          <a:off x="1968500" y="131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67932</xdr:rowOff>
    </xdr:from>
    <xdr:ext cx="599010" cy="259045"/>
    <xdr:sp macro="" textlink="">
      <xdr:nvSpPr>
        <xdr:cNvPr id="200" name="テキスト ボックス 199"/>
        <xdr:cNvSpPr txBox="1"/>
      </xdr:nvSpPr>
      <xdr:spPr>
        <a:xfrm>
          <a:off x="1719795" y="129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62847</xdr:rowOff>
    </xdr:from>
    <xdr:to>
      <xdr:col>6</xdr:col>
      <xdr:colOff>38100</xdr:colOff>
      <xdr:row>77</xdr:row>
      <xdr:rowOff>164447</xdr:rowOff>
    </xdr:to>
    <xdr:sp macro="" textlink="">
      <xdr:nvSpPr>
        <xdr:cNvPr id="201" name="楕円 200"/>
        <xdr:cNvSpPr/>
      </xdr:nvSpPr>
      <xdr:spPr>
        <a:xfrm>
          <a:off x="1079500" y="132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9524</xdr:rowOff>
    </xdr:from>
    <xdr:ext cx="599010" cy="259045"/>
    <xdr:sp macro="" textlink="">
      <xdr:nvSpPr>
        <xdr:cNvPr id="202" name="テキスト ボックス 201"/>
        <xdr:cNvSpPr txBox="1"/>
      </xdr:nvSpPr>
      <xdr:spPr>
        <a:xfrm>
          <a:off x="830795" y="130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9984</xdr:rowOff>
    </xdr:from>
    <xdr:to>
      <xdr:col>24</xdr:col>
      <xdr:colOff>63500</xdr:colOff>
      <xdr:row>96</xdr:row>
      <xdr:rowOff>82965</xdr:rowOff>
    </xdr:to>
    <xdr:cxnSp macro="">
      <xdr:nvCxnSpPr>
        <xdr:cNvPr id="229" name="直線コネクタ 228"/>
        <xdr:cNvCxnSpPr/>
      </xdr:nvCxnSpPr>
      <xdr:spPr>
        <a:xfrm>
          <a:off x="3797300" y="16469184"/>
          <a:ext cx="838200" cy="7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9984</xdr:rowOff>
    </xdr:from>
    <xdr:to>
      <xdr:col>19</xdr:col>
      <xdr:colOff>177800</xdr:colOff>
      <xdr:row>96</xdr:row>
      <xdr:rowOff>83122</xdr:rowOff>
    </xdr:to>
    <xdr:cxnSp macro="">
      <xdr:nvCxnSpPr>
        <xdr:cNvPr id="232" name="直線コネクタ 231"/>
        <xdr:cNvCxnSpPr/>
      </xdr:nvCxnSpPr>
      <xdr:spPr>
        <a:xfrm flipV="1">
          <a:off x="2908300" y="16469184"/>
          <a:ext cx="889000" cy="7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53302</xdr:rowOff>
    </xdr:from>
    <xdr:to>
      <xdr:col>15</xdr:col>
      <xdr:colOff>50800</xdr:colOff>
      <xdr:row>96</xdr:row>
      <xdr:rowOff>83122</xdr:rowOff>
    </xdr:to>
    <xdr:cxnSp macro="">
      <xdr:nvCxnSpPr>
        <xdr:cNvPr id="235" name="直線コネクタ 234"/>
        <xdr:cNvCxnSpPr/>
      </xdr:nvCxnSpPr>
      <xdr:spPr>
        <a:xfrm>
          <a:off x="2019300" y="16512502"/>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166798</xdr:rowOff>
    </xdr:from>
    <xdr:to>
      <xdr:col>10</xdr:col>
      <xdr:colOff>114300</xdr:colOff>
      <xdr:row>96</xdr:row>
      <xdr:rowOff>53302</xdr:rowOff>
    </xdr:to>
    <xdr:cxnSp macro="">
      <xdr:nvCxnSpPr>
        <xdr:cNvPr id="238" name="直線コネクタ 237"/>
        <xdr:cNvCxnSpPr/>
      </xdr:nvCxnSpPr>
      <xdr:spPr>
        <a:xfrm>
          <a:off x="1130300" y="16283098"/>
          <a:ext cx="889000" cy="2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32165</xdr:rowOff>
    </xdr:from>
    <xdr:to>
      <xdr:col>24</xdr:col>
      <xdr:colOff>114300</xdr:colOff>
      <xdr:row>96</xdr:row>
      <xdr:rowOff>133765</xdr:rowOff>
    </xdr:to>
    <xdr:sp macro="" textlink="">
      <xdr:nvSpPr>
        <xdr:cNvPr id="248" name="楕円 247"/>
        <xdr:cNvSpPr/>
      </xdr:nvSpPr>
      <xdr:spPr>
        <a:xfrm>
          <a:off x="4584700" y="164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55042</xdr:rowOff>
    </xdr:from>
    <xdr:ext cx="534377" cy="259045"/>
    <xdr:sp macro="" textlink="">
      <xdr:nvSpPr>
        <xdr:cNvPr id="249" name="衛生費該当値テキスト"/>
        <xdr:cNvSpPr txBox="1"/>
      </xdr:nvSpPr>
      <xdr:spPr>
        <a:xfrm>
          <a:off x="4686300" y="163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130634</xdr:rowOff>
    </xdr:from>
    <xdr:to>
      <xdr:col>20</xdr:col>
      <xdr:colOff>38100</xdr:colOff>
      <xdr:row>96</xdr:row>
      <xdr:rowOff>60784</xdr:rowOff>
    </xdr:to>
    <xdr:sp macro="" textlink="">
      <xdr:nvSpPr>
        <xdr:cNvPr id="250" name="楕円 249"/>
        <xdr:cNvSpPr/>
      </xdr:nvSpPr>
      <xdr:spPr>
        <a:xfrm>
          <a:off x="3746500" y="164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77311</xdr:rowOff>
    </xdr:from>
    <xdr:ext cx="599010" cy="259045"/>
    <xdr:sp macro="" textlink="">
      <xdr:nvSpPr>
        <xdr:cNvPr id="251" name="テキスト ボックス 250"/>
        <xdr:cNvSpPr txBox="1"/>
      </xdr:nvSpPr>
      <xdr:spPr>
        <a:xfrm>
          <a:off x="3497795" y="1619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32322</xdr:rowOff>
    </xdr:from>
    <xdr:to>
      <xdr:col>15</xdr:col>
      <xdr:colOff>101600</xdr:colOff>
      <xdr:row>96</xdr:row>
      <xdr:rowOff>133922</xdr:rowOff>
    </xdr:to>
    <xdr:sp macro="" textlink="">
      <xdr:nvSpPr>
        <xdr:cNvPr id="252" name="楕円 251"/>
        <xdr:cNvSpPr/>
      </xdr:nvSpPr>
      <xdr:spPr>
        <a:xfrm>
          <a:off x="2857500" y="164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150449</xdr:rowOff>
    </xdr:from>
    <xdr:ext cx="534377" cy="259045"/>
    <xdr:sp macro="" textlink="">
      <xdr:nvSpPr>
        <xdr:cNvPr id="253" name="テキスト ボックス 252"/>
        <xdr:cNvSpPr txBox="1"/>
      </xdr:nvSpPr>
      <xdr:spPr>
        <a:xfrm>
          <a:off x="2641111" y="162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2502</xdr:rowOff>
    </xdr:from>
    <xdr:to>
      <xdr:col>10</xdr:col>
      <xdr:colOff>165100</xdr:colOff>
      <xdr:row>96</xdr:row>
      <xdr:rowOff>104102</xdr:rowOff>
    </xdr:to>
    <xdr:sp macro="" textlink="">
      <xdr:nvSpPr>
        <xdr:cNvPr id="254" name="楕円 253"/>
        <xdr:cNvSpPr/>
      </xdr:nvSpPr>
      <xdr:spPr>
        <a:xfrm>
          <a:off x="1968500" y="16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120629</xdr:rowOff>
    </xdr:from>
    <xdr:ext cx="534377" cy="259045"/>
    <xdr:sp macro="" textlink="">
      <xdr:nvSpPr>
        <xdr:cNvPr id="255" name="テキスト ボックス 254"/>
        <xdr:cNvSpPr txBox="1"/>
      </xdr:nvSpPr>
      <xdr:spPr>
        <a:xfrm>
          <a:off x="1752111" y="1623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115998</xdr:rowOff>
    </xdr:from>
    <xdr:to>
      <xdr:col>6</xdr:col>
      <xdr:colOff>38100</xdr:colOff>
      <xdr:row>95</xdr:row>
      <xdr:rowOff>46148</xdr:rowOff>
    </xdr:to>
    <xdr:sp macro="" textlink="">
      <xdr:nvSpPr>
        <xdr:cNvPr id="256" name="楕円 255"/>
        <xdr:cNvSpPr/>
      </xdr:nvSpPr>
      <xdr:spPr>
        <a:xfrm>
          <a:off x="1079500" y="162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62675</xdr:rowOff>
    </xdr:from>
    <xdr:ext cx="599010" cy="259045"/>
    <xdr:sp macro="" textlink="">
      <xdr:nvSpPr>
        <xdr:cNvPr id="257" name="テキスト ボックス 256"/>
        <xdr:cNvSpPr txBox="1"/>
      </xdr:nvSpPr>
      <xdr:spPr>
        <a:xfrm>
          <a:off x="830795" y="1600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20927</xdr:rowOff>
    </xdr:from>
    <xdr:to>
      <xdr:col>55</xdr:col>
      <xdr:colOff>0</xdr:colOff>
      <xdr:row>55</xdr:row>
      <xdr:rowOff>46187</xdr:rowOff>
    </xdr:to>
    <xdr:cxnSp macro="">
      <xdr:nvCxnSpPr>
        <xdr:cNvPr id="343" name="直線コネクタ 342"/>
        <xdr:cNvCxnSpPr/>
      </xdr:nvCxnSpPr>
      <xdr:spPr>
        <a:xfrm flipV="1">
          <a:off x="9639300" y="9450677"/>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46187</xdr:rowOff>
    </xdr:from>
    <xdr:to>
      <xdr:col>50</xdr:col>
      <xdr:colOff>114300</xdr:colOff>
      <xdr:row>56</xdr:row>
      <xdr:rowOff>4590</xdr:rowOff>
    </xdr:to>
    <xdr:cxnSp macro="">
      <xdr:nvCxnSpPr>
        <xdr:cNvPr id="346" name="直線コネクタ 345"/>
        <xdr:cNvCxnSpPr/>
      </xdr:nvCxnSpPr>
      <xdr:spPr>
        <a:xfrm flipV="1">
          <a:off x="8750300" y="9475937"/>
          <a:ext cx="889000" cy="12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118997</xdr:rowOff>
    </xdr:from>
    <xdr:to>
      <xdr:col>45</xdr:col>
      <xdr:colOff>177800</xdr:colOff>
      <xdr:row>56</xdr:row>
      <xdr:rowOff>4590</xdr:rowOff>
    </xdr:to>
    <xdr:cxnSp macro="">
      <xdr:nvCxnSpPr>
        <xdr:cNvPr id="349" name="直線コネクタ 348"/>
        <xdr:cNvCxnSpPr/>
      </xdr:nvCxnSpPr>
      <xdr:spPr>
        <a:xfrm>
          <a:off x="7861300" y="9548747"/>
          <a:ext cx="889000" cy="5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106195</xdr:rowOff>
    </xdr:from>
    <xdr:to>
      <xdr:col>41</xdr:col>
      <xdr:colOff>50800</xdr:colOff>
      <xdr:row>55</xdr:row>
      <xdr:rowOff>118997</xdr:rowOff>
    </xdr:to>
    <xdr:cxnSp macro="">
      <xdr:nvCxnSpPr>
        <xdr:cNvPr id="352" name="直線コネクタ 351"/>
        <xdr:cNvCxnSpPr/>
      </xdr:nvCxnSpPr>
      <xdr:spPr>
        <a:xfrm>
          <a:off x="6972300" y="9364495"/>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141577</xdr:rowOff>
    </xdr:from>
    <xdr:to>
      <xdr:col>55</xdr:col>
      <xdr:colOff>50800</xdr:colOff>
      <xdr:row>55</xdr:row>
      <xdr:rowOff>71727</xdr:rowOff>
    </xdr:to>
    <xdr:sp macro="" textlink="">
      <xdr:nvSpPr>
        <xdr:cNvPr id="362" name="楕円 361"/>
        <xdr:cNvSpPr/>
      </xdr:nvSpPr>
      <xdr:spPr>
        <a:xfrm>
          <a:off x="10426700" y="93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164454</xdr:rowOff>
    </xdr:from>
    <xdr:ext cx="534377" cy="259045"/>
    <xdr:sp macro="" textlink="">
      <xdr:nvSpPr>
        <xdr:cNvPr id="363" name="農林水産業費該当値テキスト"/>
        <xdr:cNvSpPr txBox="1"/>
      </xdr:nvSpPr>
      <xdr:spPr>
        <a:xfrm>
          <a:off x="10528300" y="92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166837</xdr:rowOff>
    </xdr:from>
    <xdr:to>
      <xdr:col>50</xdr:col>
      <xdr:colOff>165100</xdr:colOff>
      <xdr:row>55</xdr:row>
      <xdr:rowOff>96987</xdr:rowOff>
    </xdr:to>
    <xdr:sp macro="" textlink="">
      <xdr:nvSpPr>
        <xdr:cNvPr id="364" name="楕円 363"/>
        <xdr:cNvSpPr/>
      </xdr:nvSpPr>
      <xdr:spPr>
        <a:xfrm>
          <a:off x="9588500" y="94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113514</xdr:rowOff>
    </xdr:from>
    <xdr:ext cx="534377" cy="259045"/>
    <xdr:sp macro="" textlink="">
      <xdr:nvSpPr>
        <xdr:cNvPr id="365" name="テキスト ボックス 364"/>
        <xdr:cNvSpPr txBox="1"/>
      </xdr:nvSpPr>
      <xdr:spPr>
        <a:xfrm>
          <a:off x="9372111" y="92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125240</xdr:rowOff>
    </xdr:from>
    <xdr:to>
      <xdr:col>46</xdr:col>
      <xdr:colOff>38100</xdr:colOff>
      <xdr:row>56</xdr:row>
      <xdr:rowOff>55390</xdr:rowOff>
    </xdr:to>
    <xdr:sp macro="" textlink="">
      <xdr:nvSpPr>
        <xdr:cNvPr id="366" name="楕円 365"/>
        <xdr:cNvSpPr/>
      </xdr:nvSpPr>
      <xdr:spPr>
        <a:xfrm>
          <a:off x="8699500" y="95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71917</xdr:rowOff>
    </xdr:from>
    <xdr:ext cx="534377" cy="259045"/>
    <xdr:sp macro="" textlink="">
      <xdr:nvSpPr>
        <xdr:cNvPr id="367" name="テキスト ボックス 366"/>
        <xdr:cNvSpPr txBox="1"/>
      </xdr:nvSpPr>
      <xdr:spPr>
        <a:xfrm>
          <a:off x="8483111" y="93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68197</xdr:rowOff>
    </xdr:from>
    <xdr:to>
      <xdr:col>41</xdr:col>
      <xdr:colOff>101600</xdr:colOff>
      <xdr:row>55</xdr:row>
      <xdr:rowOff>169797</xdr:rowOff>
    </xdr:to>
    <xdr:sp macro="" textlink="">
      <xdr:nvSpPr>
        <xdr:cNvPr id="368" name="楕円 367"/>
        <xdr:cNvSpPr/>
      </xdr:nvSpPr>
      <xdr:spPr>
        <a:xfrm>
          <a:off x="7810500" y="9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14874</xdr:rowOff>
    </xdr:from>
    <xdr:ext cx="534377" cy="259045"/>
    <xdr:sp macro="" textlink="">
      <xdr:nvSpPr>
        <xdr:cNvPr id="369" name="テキスト ボックス 368"/>
        <xdr:cNvSpPr txBox="1"/>
      </xdr:nvSpPr>
      <xdr:spPr>
        <a:xfrm>
          <a:off x="7594111" y="92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55395</xdr:rowOff>
    </xdr:from>
    <xdr:to>
      <xdr:col>36</xdr:col>
      <xdr:colOff>165100</xdr:colOff>
      <xdr:row>54</xdr:row>
      <xdr:rowOff>156995</xdr:rowOff>
    </xdr:to>
    <xdr:sp macro="" textlink="">
      <xdr:nvSpPr>
        <xdr:cNvPr id="370" name="楕円 369"/>
        <xdr:cNvSpPr/>
      </xdr:nvSpPr>
      <xdr:spPr>
        <a:xfrm>
          <a:off x="6921500" y="93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2072</xdr:rowOff>
    </xdr:from>
    <xdr:ext cx="599010" cy="259045"/>
    <xdr:sp macro="" textlink="">
      <xdr:nvSpPr>
        <xdr:cNvPr id="371" name="テキスト ボックス 370"/>
        <xdr:cNvSpPr txBox="1"/>
      </xdr:nvSpPr>
      <xdr:spPr>
        <a:xfrm>
          <a:off x="6672795" y="908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166413</xdr:rowOff>
    </xdr:from>
    <xdr:to>
      <xdr:col>55</xdr:col>
      <xdr:colOff>0</xdr:colOff>
      <xdr:row>79</xdr:row>
      <xdr:rowOff>479</xdr:rowOff>
    </xdr:to>
    <xdr:cxnSp macro="">
      <xdr:nvCxnSpPr>
        <xdr:cNvPr id="402" name="直線コネクタ 401"/>
        <xdr:cNvCxnSpPr/>
      </xdr:nvCxnSpPr>
      <xdr:spPr>
        <a:xfrm flipV="1">
          <a:off x="9639300" y="13539513"/>
          <a:ext cx="8382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95864</xdr:rowOff>
    </xdr:from>
    <xdr:to>
      <xdr:col>50</xdr:col>
      <xdr:colOff>114300</xdr:colOff>
      <xdr:row>79</xdr:row>
      <xdr:rowOff>479</xdr:rowOff>
    </xdr:to>
    <xdr:cxnSp macro="">
      <xdr:nvCxnSpPr>
        <xdr:cNvPr id="405" name="直線コネクタ 404"/>
        <xdr:cNvCxnSpPr/>
      </xdr:nvCxnSpPr>
      <xdr:spPr>
        <a:xfrm>
          <a:off x="8750300" y="13468964"/>
          <a:ext cx="889000" cy="7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95864</xdr:rowOff>
    </xdr:from>
    <xdr:to>
      <xdr:col>45</xdr:col>
      <xdr:colOff>177800</xdr:colOff>
      <xdr:row>78</xdr:row>
      <xdr:rowOff>141477</xdr:rowOff>
    </xdr:to>
    <xdr:cxnSp macro="">
      <xdr:nvCxnSpPr>
        <xdr:cNvPr id="408" name="直線コネクタ 407"/>
        <xdr:cNvCxnSpPr/>
      </xdr:nvCxnSpPr>
      <xdr:spPr>
        <a:xfrm flipV="1">
          <a:off x="7861300" y="13468964"/>
          <a:ext cx="889000" cy="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141477</xdr:rowOff>
    </xdr:from>
    <xdr:to>
      <xdr:col>41</xdr:col>
      <xdr:colOff>50800</xdr:colOff>
      <xdr:row>78</xdr:row>
      <xdr:rowOff>151735</xdr:rowOff>
    </xdr:to>
    <xdr:cxnSp macro="">
      <xdr:nvCxnSpPr>
        <xdr:cNvPr id="411" name="直線コネクタ 410"/>
        <xdr:cNvCxnSpPr/>
      </xdr:nvCxnSpPr>
      <xdr:spPr>
        <a:xfrm flipV="1">
          <a:off x="6972300" y="13514577"/>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115613</xdr:rowOff>
    </xdr:from>
    <xdr:to>
      <xdr:col>55</xdr:col>
      <xdr:colOff>50800</xdr:colOff>
      <xdr:row>79</xdr:row>
      <xdr:rowOff>45763</xdr:rowOff>
    </xdr:to>
    <xdr:sp macro="" textlink="">
      <xdr:nvSpPr>
        <xdr:cNvPr id="421" name="楕円 420"/>
        <xdr:cNvSpPr/>
      </xdr:nvSpPr>
      <xdr:spPr>
        <a:xfrm>
          <a:off x="10426700" y="134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121129</xdr:rowOff>
    </xdr:from>
    <xdr:to>
      <xdr:col>50</xdr:col>
      <xdr:colOff>165100</xdr:colOff>
      <xdr:row>79</xdr:row>
      <xdr:rowOff>51279</xdr:rowOff>
    </xdr:to>
    <xdr:sp macro="" textlink="">
      <xdr:nvSpPr>
        <xdr:cNvPr id="423" name="楕円 422"/>
        <xdr:cNvSpPr/>
      </xdr:nvSpPr>
      <xdr:spPr>
        <a:xfrm>
          <a:off x="9588500" y="134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42406</xdr:rowOff>
    </xdr:from>
    <xdr:ext cx="534377" cy="259045"/>
    <xdr:sp macro="" textlink="">
      <xdr:nvSpPr>
        <xdr:cNvPr id="424" name="テキスト ボックス 423"/>
        <xdr:cNvSpPr txBox="1"/>
      </xdr:nvSpPr>
      <xdr:spPr>
        <a:xfrm>
          <a:off x="9372111" y="135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45064</xdr:rowOff>
    </xdr:from>
    <xdr:to>
      <xdr:col>46</xdr:col>
      <xdr:colOff>38100</xdr:colOff>
      <xdr:row>78</xdr:row>
      <xdr:rowOff>146664</xdr:rowOff>
    </xdr:to>
    <xdr:sp macro="" textlink="">
      <xdr:nvSpPr>
        <xdr:cNvPr id="425" name="楕円 424"/>
        <xdr:cNvSpPr/>
      </xdr:nvSpPr>
      <xdr:spPr>
        <a:xfrm>
          <a:off x="8699500" y="134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163191</xdr:rowOff>
    </xdr:from>
    <xdr:ext cx="534377" cy="259045"/>
    <xdr:sp macro="" textlink="">
      <xdr:nvSpPr>
        <xdr:cNvPr id="426" name="テキスト ボックス 425"/>
        <xdr:cNvSpPr txBox="1"/>
      </xdr:nvSpPr>
      <xdr:spPr>
        <a:xfrm>
          <a:off x="8483111" y="131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90677</xdr:rowOff>
    </xdr:from>
    <xdr:to>
      <xdr:col>41</xdr:col>
      <xdr:colOff>101600</xdr:colOff>
      <xdr:row>79</xdr:row>
      <xdr:rowOff>20827</xdr:rowOff>
    </xdr:to>
    <xdr:sp macro="" textlink="">
      <xdr:nvSpPr>
        <xdr:cNvPr id="427" name="楕円 426"/>
        <xdr:cNvSpPr/>
      </xdr:nvSpPr>
      <xdr:spPr>
        <a:xfrm>
          <a:off x="7810500" y="134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37354</xdr:rowOff>
    </xdr:from>
    <xdr:ext cx="534377" cy="259045"/>
    <xdr:sp macro="" textlink="">
      <xdr:nvSpPr>
        <xdr:cNvPr id="428" name="テキスト ボックス 427"/>
        <xdr:cNvSpPr txBox="1"/>
      </xdr:nvSpPr>
      <xdr:spPr>
        <a:xfrm>
          <a:off x="7594111" y="132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100935</xdr:rowOff>
    </xdr:from>
    <xdr:to>
      <xdr:col>36</xdr:col>
      <xdr:colOff>165100</xdr:colOff>
      <xdr:row>79</xdr:row>
      <xdr:rowOff>31085</xdr:rowOff>
    </xdr:to>
    <xdr:sp macro="" textlink="">
      <xdr:nvSpPr>
        <xdr:cNvPr id="429" name="楕円 428"/>
        <xdr:cNvSpPr/>
      </xdr:nvSpPr>
      <xdr:spPr>
        <a:xfrm>
          <a:off x="6921500" y="134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47612</xdr:rowOff>
    </xdr:from>
    <xdr:ext cx="534377" cy="259045"/>
    <xdr:sp macro="" textlink="">
      <xdr:nvSpPr>
        <xdr:cNvPr id="430" name="テキスト ボックス 429"/>
        <xdr:cNvSpPr txBox="1"/>
      </xdr:nvSpPr>
      <xdr:spPr>
        <a:xfrm>
          <a:off x="6705111" y="132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167146</xdr:rowOff>
    </xdr:from>
    <xdr:to>
      <xdr:col>55</xdr:col>
      <xdr:colOff>0</xdr:colOff>
      <xdr:row>97</xdr:row>
      <xdr:rowOff>23462</xdr:rowOff>
    </xdr:to>
    <xdr:cxnSp macro="">
      <xdr:nvCxnSpPr>
        <xdr:cNvPr id="457" name="直線コネクタ 456"/>
        <xdr:cNvCxnSpPr/>
      </xdr:nvCxnSpPr>
      <xdr:spPr>
        <a:xfrm>
          <a:off x="9639300" y="16626346"/>
          <a:ext cx="838200" cy="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167146</xdr:rowOff>
    </xdr:from>
    <xdr:to>
      <xdr:col>50</xdr:col>
      <xdr:colOff>114300</xdr:colOff>
      <xdr:row>97</xdr:row>
      <xdr:rowOff>60936</xdr:rowOff>
    </xdr:to>
    <xdr:cxnSp macro="">
      <xdr:nvCxnSpPr>
        <xdr:cNvPr id="460" name="直線コネクタ 459"/>
        <xdr:cNvCxnSpPr/>
      </xdr:nvCxnSpPr>
      <xdr:spPr>
        <a:xfrm flipV="1">
          <a:off x="8750300" y="16626346"/>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14187</xdr:rowOff>
    </xdr:from>
    <xdr:to>
      <xdr:col>45</xdr:col>
      <xdr:colOff>177800</xdr:colOff>
      <xdr:row>97</xdr:row>
      <xdr:rowOff>60936</xdr:rowOff>
    </xdr:to>
    <xdr:cxnSp macro="">
      <xdr:nvCxnSpPr>
        <xdr:cNvPr id="463" name="直線コネクタ 462"/>
        <xdr:cNvCxnSpPr/>
      </xdr:nvCxnSpPr>
      <xdr:spPr>
        <a:xfrm>
          <a:off x="7861300" y="16644837"/>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14187</xdr:rowOff>
    </xdr:from>
    <xdr:to>
      <xdr:col>41</xdr:col>
      <xdr:colOff>50800</xdr:colOff>
      <xdr:row>97</xdr:row>
      <xdr:rowOff>53977</xdr:rowOff>
    </xdr:to>
    <xdr:cxnSp macro="">
      <xdr:nvCxnSpPr>
        <xdr:cNvPr id="466" name="直線コネクタ 465"/>
        <xdr:cNvCxnSpPr/>
      </xdr:nvCxnSpPr>
      <xdr:spPr>
        <a:xfrm flipV="1">
          <a:off x="6972300" y="16644837"/>
          <a:ext cx="889000" cy="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144112</xdr:rowOff>
    </xdr:from>
    <xdr:to>
      <xdr:col>55</xdr:col>
      <xdr:colOff>50800</xdr:colOff>
      <xdr:row>97</xdr:row>
      <xdr:rowOff>74262</xdr:rowOff>
    </xdr:to>
    <xdr:sp macro="" textlink="">
      <xdr:nvSpPr>
        <xdr:cNvPr id="476" name="楕円 475"/>
        <xdr:cNvSpPr/>
      </xdr:nvSpPr>
      <xdr:spPr>
        <a:xfrm>
          <a:off x="10426700" y="166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166989</xdr:rowOff>
    </xdr:from>
    <xdr:ext cx="599010" cy="259045"/>
    <xdr:sp macro="" textlink="">
      <xdr:nvSpPr>
        <xdr:cNvPr id="477" name="土木費該当値テキスト"/>
        <xdr:cNvSpPr txBox="1"/>
      </xdr:nvSpPr>
      <xdr:spPr>
        <a:xfrm>
          <a:off x="10528300" y="1645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116346</xdr:rowOff>
    </xdr:from>
    <xdr:to>
      <xdr:col>50</xdr:col>
      <xdr:colOff>165100</xdr:colOff>
      <xdr:row>97</xdr:row>
      <xdr:rowOff>46496</xdr:rowOff>
    </xdr:to>
    <xdr:sp macro="" textlink="">
      <xdr:nvSpPr>
        <xdr:cNvPr id="478" name="楕円 477"/>
        <xdr:cNvSpPr/>
      </xdr:nvSpPr>
      <xdr:spPr>
        <a:xfrm>
          <a:off x="9588500" y="165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63023</xdr:rowOff>
    </xdr:from>
    <xdr:ext cx="599010" cy="259045"/>
    <xdr:sp macro="" textlink="">
      <xdr:nvSpPr>
        <xdr:cNvPr id="479" name="テキスト ボックス 478"/>
        <xdr:cNvSpPr txBox="1"/>
      </xdr:nvSpPr>
      <xdr:spPr>
        <a:xfrm>
          <a:off x="9339795" y="163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10136</xdr:rowOff>
    </xdr:from>
    <xdr:to>
      <xdr:col>46</xdr:col>
      <xdr:colOff>38100</xdr:colOff>
      <xdr:row>97</xdr:row>
      <xdr:rowOff>111736</xdr:rowOff>
    </xdr:to>
    <xdr:sp macro="" textlink="">
      <xdr:nvSpPr>
        <xdr:cNvPr id="480" name="楕円 479"/>
        <xdr:cNvSpPr/>
      </xdr:nvSpPr>
      <xdr:spPr>
        <a:xfrm>
          <a:off x="8699500" y="166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128263</xdr:rowOff>
    </xdr:from>
    <xdr:ext cx="599010" cy="259045"/>
    <xdr:sp macro="" textlink="">
      <xdr:nvSpPr>
        <xdr:cNvPr id="481" name="テキスト ボックス 480"/>
        <xdr:cNvSpPr txBox="1"/>
      </xdr:nvSpPr>
      <xdr:spPr>
        <a:xfrm>
          <a:off x="8450795" y="1641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134837</xdr:rowOff>
    </xdr:from>
    <xdr:to>
      <xdr:col>41</xdr:col>
      <xdr:colOff>101600</xdr:colOff>
      <xdr:row>97</xdr:row>
      <xdr:rowOff>64987</xdr:rowOff>
    </xdr:to>
    <xdr:sp macro="" textlink="">
      <xdr:nvSpPr>
        <xdr:cNvPr id="482" name="楕円 481"/>
        <xdr:cNvSpPr/>
      </xdr:nvSpPr>
      <xdr:spPr>
        <a:xfrm>
          <a:off x="7810500" y="165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81514</xdr:rowOff>
    </xdr:from>
    <xdr:ext cx="599010" cy="259045"/>
    <xdr:sp macro="" textlink="">
      <xdr:nvSpPr>
        <xdr:cNvPr id="483" name="テキスト ボックス 482"/>
        <xdr:cNvSpPr txBox="1"/>
      </xdr:nvSpPr>
      <xdr:spPr>
        <a:xfrm>
          <a:off x="7561795" y="1636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3177</xdr:rowOff>
    </xdr:from>
    <xdr:to>
      <xdr:col>36</xdr:col>
      <xdr:colOff>165100</xdr:colOff>
      <xdr:row>97</xdr:row>
      <xdr:rowOff>104777</xdr:rowOff>
    </xdr:to>
    <xdr:sp macro="" textlink="">
      <xdr:nvSpPr>
        <xdr:cNvPr id="484" name="楕円 483"/>
        <xdr:cNvSpPr/>
      </xdr:nvSpPr>
      <xdr:spPr>
        <a:xfrm>
          <a:off x="6921500" y="166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121304</xdr:rowOff>
    </xdr:from>
    <xdr:ext cx="599010" cy="259045"/>
    <xdr:sp macro="" textlink="">
      <xdr:nvSpPr>
        <xdr:cNvPr id="485" name="テキスト ボックス 484"/>
        <xdr:cNvSpPr txBox="1"/>
      </xdr:nvSpPr>
      <xdr:spPr>
        <a:xfrm>
          <a:off x="6672795" y="164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79711</xdr:rowOff>
    </xdr:from>
    <xdr:to>
      <xdr:col>85</xdr:col>
      <xdr:colOff>127000</xdr:colOff>
      <xdr:row>37</xdr:row>
      <xdr:rowOff>84781</xdr:rowOff>
    </xdr:to>
    <xdr:cxnSp macro="">
      <xdr:nvCxnSpPr>
        <xdr:cNvPr id="512" name="直線コネクタ 511"/>
        <xdr:cNvCxnSpPr/>
      </xdr:nvCxnSpPr>
      <xdr:spPr>
        <a:xfrm>
          <a:off x="15481300" y="6423361"/>
          <a:ext cx="8382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76524</xdr:rowOff>
    </xdr:from>
    <xdr:to>
      <xdr:col>81</xdr:col>
      <xdr:colOff>50800</xdr:colOff>
      <xdr:row>37</xdr:row>
      <xdr:rowOff>79711</xdr:rowOff>
    </xdr:to>
    <xdr:cxnSp macro="">
      <xdr:nvCxnSpPr>
        <xdr:cNvPr id="515" name="直線コネクタ 514"/>
        <xdr:cNvCxnSpPr/>
      </xdr:nvCxnSpPr>
      <xdr:spPr>
        <a:xfrm>
          <a:off x="14592300" y="6420174"/>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103284</xdr:rowOff>
    </xdr:from>
    <xdr:to>
      <xdr:col>76</xdr:col>
      <xdr:colOff>114300</xdr:colOff>
      <xdr:row>37</xdr:row>
      <xdr:rowOff>76524</xdr:rowOff>
    </xdr:to>
    <xdr:cxnSp macro="">
      <xdr:nvCxnSpPr>
        <xdr:cNvPr id="518" name="直線コネクタ 517"/>
        <xdr:cNvCxnSpPr/>
      </xdr:nvCxnSpPr>
      <xdr:spPr>
        <a:xfrm>
          <a:off x="13703300" y="6275484"/>
          <a:ext cx="889000" cy="1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103284</xdr:rowOff>
    </xdr:from>
    <xdr:to>
      <xdr:col>71</xdr:col>
      <xdr:colOff>177800</xdr:colOff>
      <xdr:row>36</xdr:row>
      <xdr:rowOff>144793</xdr:rowOff>
    </xdr:to>
    <xdr:cxnSp macro="">
      <xdr:nvCxnSpPr>
        <xdr:cNvPr id="521" name="直線コネクタ 520"/>
        <xdr:cNvCxnSpPr/>
      </xdr:nvCxnSpPr>
      <xdr:spPr>
        <a:xfrm flipV="1">
          <a:off x="12814300" y="6275484"/>
          <a:ext cx="889000" cy="4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33981</xdr:rowOff>
    </xdr:from>
    <xdr:to>
      <xdr:col>85</xdr:col>
      <xdr:colOff>177800</xdr:colOff>
      <xdr:row>37</xdr:row>
      <xdr:rowOff>135581</xdr:rowOff>
    </xdr:to>
    <xdr:sp macro="" textlink="">
      <xdr:nvSpPr>
        <xdr:cNvPr id="531" name="楕円 530"/>
        <xdr:cNvSpPr/>
      </xdr:nvSpPr>
      <xdr:spPr>
        <a:xfrm>
          <a:off x="16268700" y="63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56858</xdr:rowOff>
    </xdr:from>
    <xdr:ext cx="534377" cy="259045"/>
    <xdr:sp macro="" textlink="">
      <xdr:nvSpPr>
        <xdr:cNvPr id="532" name="消防費該当値テキスト"/>
        <xdr:cNvSpPr txBox="1"/>
      </xdr:nvSpPr>
      <xdr:spPr>
        <a:xfrm>
          <a:off x="16370300" y="622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28911</xdr:rowOff>
    </xdr:from>
    <xdr:to>
      <xdr:col>81</xdr:col>
      <xdr:colOff>101600</xdr:colOff>
      <xdr:row>37</xdr:row>
      <xdr:rowOff>130511</xdr:rowOff>
    </xdr:to>
    <xdr:sp macro="" textlink="">
      <xdr:nvSpPr>
        <xdr:cNvPr id="533" name="楕円 532"/>
        <xdr:cNvSpPr/>
      </xdr:nvSpPr>
      <xdr:spPr>
        <a:xfrm>
          <a:off x="15430500" y="63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147038</xdr:rowOff>
    </xdr:from>
    <xdr:ext cx="534377" cy="259045"/>
    <xdr:sp macro="" textlink="">
      <xdr:nvSpPr>
        <xdr:cNvPr id="534" name="テキスト ボックス 533"/>
        <xdr:cNvSpPr txBox="1"/>
      </xdr:nvSpPr>
      <xdr:spPr>
        <a:xfrm>
          <a:off x="15214111" y="61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25724</xdr:rowOff>
    </xdr:from>
    <xdr:to>
      <xdr:col>76</xdr:col>
      <xdr:colOff>165100</xdr:colOff>
      <xdr:row>37</xdr:row>
      <xdr:rowOff>127324</xdr:rowOff>
    </xdr:to>
    <xdr:sp macro="" textlink="">
      <xdr:nvSpPr>
        <xdr:cNvPr id="535" name="楕円 534"/>
        <xdr:cNvSpPr/>
      </xdr:nvSpPr>
      <xdr:spPr>
        <a:xfrm>
          <a:off x="14541500" y="636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143851</xdr:rowOff>
    </xdr:from>
    <xdr:ext cx="534377" cy="259045"/>
    <xdr:sp macro="" textlink="">
      <xdr:nvSpPr>
        <xdr:cNvPr id="536" name="テキスト ボックス 535"/>
        <xdr:cNvSpPr txBox="1"/>
      </xdr:nvSpPr>
      <xdr:spPr>
        <a:xfrm>
          <a:off x="14325111" y="614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52484</xdr:rowOff>
    </xdr:from>
    <xdr:to>
      <xdr:col>72</xdr:col>
      <xdr:colOff>38100</xdr:colOff>
      <xdr:row>36</xdr:row>
      <xdr:rowOff>154084</xdr:rowOff>
    </xdr:to>
    <xdr:sp macro="" textlink="">
      <xdr:nvSpPr>
        <xdr:cNvPr id="537" name="楕円 536"/>
        <xdr:cNvSpPr/>
      </xdr:nvSpPr>
      <xdr:spPr>
        <a:xfrm>
          <a:off x="13652500" y="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170611</xdr:rowOff>
    </xdr:from>
    <xdr:ext cx="534377" cy="259045"/>
    <xdr:sp macro="" textlink="">
      <xdr:nvSpPr>
        <xdr:cNvPr id="538" name="テキスト ボックス 537"/>
        <xdr:cNvSpPr txBox="1"/>
      </xdr:nvSpPr>
      <xdr:spPr>
        <a:xfrm>
          <a:off x="13436111" y="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93993</xdr:rowOff>
    </xdr:from>
    <xdr:to>
      <xdr:col>67</xdr:col>
      <xdr:colOff>101600</xdr:colOff>
      <xdr:row>37</xdr:row>
      <xdr:rowOff>24143</xdr:rowOff>
    </xdr:to>
    <xdr:sp macro="" textlink="">
      <xdr:nvSpPr>
        <xdr:cNvPr id="539" name="楕円 538"/>
        <xdr:cNvSpPr/>
      </xdr:nvSpPr>
      <xdr:spPr>
        <a:xfrm>
          <a:off x="12763500" y="62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40670</xdr:rowOff>
    </xdr:from>
    <xdr:ext cx="534377" cy="259045"/>
    <xdr:sp macro="" textlink="">
      <xdr:nvSpPr>
        <xdr:cNvPr id="540" name="テキスト ボックス 539"/>
        <xdr:cNvSpPr txBox="1"/>
      </xdr:nvSpPr>
      <xdr:spPr>
        <a:xfrm>
          <a:off x="12547111" y="604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55294</xdr:rowOff>
    </xdr:from>
    <xdr:to>
      <xdr:col>85</xdr:col>
      <xdr:colOff>127000</xdr:colOff>
      <xdr:row>58</xdr:row>
      <xdr:rowOff>1410</xdr:rowOff>
    </xdr:to>
    <xdr:cxnSp macro="">
      <xdr:nvCxnSpPr>
        <xdr:cNvPr id="571" name="直線コネクタ 570"/>
        <xdr:cNvCxnSpPr/>
      </xdr:nvCxnSpPr>
      <xdr:spPr>
        <a:xfrm>
          <a:off x="15481300" y="9656494"/>
          <a:ext cx="8382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55294</xdr:rowOff>
    </xdr:from>
    <xdr:to>
      <xdr:col>81</xdr:col>
      <xdr:colOff>50800</xdr:colOff>
      <xdr:row>58</xdr:row>
      <xdr:rowOff>54821</xdr:rowOff>
    </xdr:to>
    <xdr:cxnSp macro="">
      <xdr:nvCxnSpPr>
        <xdr:cNvPr id="574" name="直線コネクタ 573"/>
        <xdr:cNvCxnSpPr/>
      </xdr:nvCxnSpPr>
      <xdr:spPr>
        <a:xfrm flipV="1">
          <a:off x="14592300" y="9656494"/>
          <a:ext cx="889000" cy="3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54821</xdr:rowOff>
    </xdr:from>
    <xdr:to>
      <xdr:col>76</xdr:col>
      <xdr:colOff>114300</xdr:colOff>
      <xdr:row>58</xdr:row>
      <xdr:rowOff>80382</xdr:rowOff>
    </xdr:to>
    <xdr:cxnSp macro="">
      <xdr:nvCxnSpPr>
        <xdr:cNvPr id="577" name="直線コネクタ 576"/>
        <xdr:cNvCxnSpPr/>
      </xdr:nvCxnSpPr>
      <xdr:spPr>
        <a:xfrm flipV="1">
          <a:off x="13703300" y="9998921"/>
          <a:ext cx="889000" cy="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46441</xdr:rowOff>
    </xdr:from>
    <xdr:to>
      <xdr:col>71</xdr:col>
      <xdr:colOff>177800</xdr:colOff>
      <xdr:row>58</xdr:row>
      <xdr:rowOff>80382</xdr:rowOff>
    </xdr:to>
    <xdr:cxnSp macro="">
      <xdr:nvCxnSpPr>
        <xdr:cNvPr id="580" name="直線コネクタ 579"/>
        <xdr:cNvCxnSpPr/>
      </xdr:nvCxnSpPr>
      <xdr:spPr>
        <a:xfrm>
          <a:off x="12814300" y="9990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122060</xdr:rowOff>
    </xdr:from>
    <xdr:to>
      <xdr:col>85</xdr:col>
      <xdr:colOff>177800</xdr:colOff>
      <xdr:row>58</xdr:row>
      <xdr:rowOff>52210</xdr:rowOff>
    </xdr:to>
    <xdr:sp macro="" textlink="">
      <xdr:nvSpPr>
        <xdr:cNvPr id="590" name="楕円 589"/>
        <xdr:cNvSpPr/>
      </xdr:nvSpPr>
      <xdr:spPr>
        <a:xfrm>
          <a:off x="16268700" y="98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100487</xdr:rowOff>
    </xdr:from>
    <xdr:ext cx="534377" cy="259045"/>
    <xdr:sp macro="" textlink="">
      <xdr:nvSpPr>
        <xdr:cNvPr id="591" name="教育費該当値テキスト"/>
        <xdr:cNvSpPr txBox="1"/>
      </xdr:nvSpPr>
      <xdr:spPr>
        <a:xfrm>
          <a:off x="16370300" y="987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4494</xdr:rowOff>
    </xdr:from>
    <xdr:to>
      <xdr:col>81</xdr:col>
      <xdr:colOff>101600</xdr:colOff>
      <xdr:row>56</xdr:row>
      <xdr:rowOff>106094</xdr:rowOff>
    </xdr:to>
    <xdr:sp macro="" textlink="">
      <xdr:nvSpPr>
        <xdr:cNvPr id="592" name="楕円 591"/>
        <xdr:cNvSpPr/>
      </xdr:nvSpPr>
      <xdr:spPr>
        <a:xfrm>
          <a:off x="15430500" y="96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122621</xdr:rowOff>
    </xdr:from>
    <xdr:ext cx="599010" cy="259045"/>
    <xdr:sp macro="" textlink="">
      <xdr:nvSpPr>
        <xdr:cNvPr id="593" name="テキスト ボックス 592"/>
        <xdr:cNvSpPr txBox="1"/>
      </xdr:nvSpPr>
      <xdr:spPr>
        <a:xfrm>
          <a:off x="15181795" y="93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4021</xdr:rowOff>
    </xdr:from>
    <xdr:to>
      <xdr:col>76</xdr:col>
      <xdr:colOff>165100</xdr:colOff>
      <xdr:row>58</xdr:row>
      <xdr:rowOff>105621</xdr:rowOff>
    </xdr:to>
    <xdr:sp macro="" textlink="">
      <xdr:nvSpPr>
        <xdr:cNvPr id="594" name="楕円 593"/>
        <xdr:cNvSpPr/>
      </xdr:nvSpPr>
      <xdr:spPr>
        <a:xfrm>
          <a:off x="14541500" y="99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96748</xdr:rowOff>
    </xdr:from>
    <xdr:ext cx="534377" cy="259045"/>
    <xdr:sp macro="" textlink="">
      <xdr:nvSpPr>
        <xdr:cNvPr id="595" name="テキスト ボックス 594"/>
        <xdr:cNvSpPr txBox="1"/>
      </xdr:nvSpPr>
      <xdr:spPr>
        <a:xfrm>
          <a:off x="14325111" y="10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29582</xdr:rowOff>
    </xdr:from>
    <xdr:to>
      <xdr:col>72</xdr:col>
      <xdr:colOff>38100</xdr:colOff>
      <xdr:row>58</xdr:row>
      <xdr:rowOff>131182</xdr:rowOff>
    </xdr:to>
    <xdr:sp macro="" textlink="">
      <xdr:nvSpPr>
        <xdr:cNvPr id="596" name="楕円 595"/>
        <xdr:cNvSpPr/>
      </xdr:nvSpPr>
      <xdr:spPr>
        <a:xfrm>
          <a:off x="13652500" y="99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122309</xdr:rowOff>
    </xdr:from>
    <xdr:ext cx="534377" cy="259045"/>
    <xdr:sp macro="" textlink="">
      <xdr:nvSpPr>
        <xdr:cNvPr id="597" name="テキスト ボックス 596"/>
        <xdr:cNvSpPr txBox="1"/>
      </xdr:nvSpPr>
      <xdr:spPr>
        <a:xfrm>
          <a:off x="13436111" y="100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167091</xdr:rowOff>
    </xdr:from>
    <xdr:to>
      <xdr:col>67</xdr:col>
      <xdr:colOff>101600</xdr:colOff>
      <xdr:row>58</xdr:row>
      <xdr:rowOff>97241</xdr:rowOff>
    </xdr:to>
    <xdr:sp macro="" textlink="">
      <xdr:nvSpPr>
        <xdr:cNvPr id="598" name="楕円 597"/>
        <xdr:cNvSpPr/>
      </xdr:nvSpPr>
      <xdr:spPr>
        <a:xfrm>
          <a:off x="12763500" y="99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88368</xdr:rowOff>
    </xdr:from>
    <xdr:ext cx="534377" cy="259045"/>
    <xdr:sp macro="" textlink="">
      <xdr:nvSpPr>
        <xdr:cNvPr id="599" name="テキスト ボックス 598"/>
        <xdr:cNvSpPr txBox="1"/>
      </xdr:nvSpPr>
      <xdr:spPr>
        <a:xfrm>
          <a:off x="12547111" y="100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131040</xdr:rowOff>
    </xdr:from>
    <xdr:to>
      <xdr:col>85</xdr:col>
      <xdr:colOff>127000</xdr:colOff>
      <xdr:row>78</xdr:row>
      <xdr:rowOff>139700</xdr:rowOff>
    </xdr:to>
    <xdr:cxnSp macro="">
      <xdr:nvCxnSpPr>
        <xdr:cNvPr id="626" name="直線コネクタ 625"/>
        <xdr:cNvCxnSpPr/>
      </xdr:nvCxnSpPr>
      <xdr:spPr>
        <a:xfrm flipV="1">
          <a:off x="15481300" y="13504140"/>
          <a:ext cx="8382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123670</xdr:rowOff>
    </xdr:from>
    <xdr:to>
      <xdr:col>76</xdr:col>
      <xdr:colOff>114300</xdr:colOff>
      <xdr:row>78</xdr:row>
      <xdr:rowOff>139700</xdr:rowOff>
    </xdr:to>
    <xdr:cxnSp macro="">
      <xdr:nvCxnSpPr>
        <xdr:cNvPr id="632" name="直線コネクタ 631"/>
        <xdr:cNvCxnSpPr/>
      </xdr:nvCxnSpPr>
      <xdr:spPr>
        <a:xfrm>
          <a:off x="13703300" y="13496770"/>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116474</xdr:rowOff>
    </xdr:from>
    <xdr:to>
      <xdr:col>71</xdr:col>
      <xdr:colOff>177800</xdr:colOff>
      <xdr:row>78</xdr:row>
      <xdr:rowOff>123670</xdr:rowOff>
    </xdr:to>
    <xdr:cxnSp macro="">
      <xdr:nvCxnSpPr>
        <xdr:cNvPr id="635" name="直線コネクタ 634"/>
        <xdr:cNvCxnSpPr/>
      </xdr:nvCxnSpPr>
      <xdr:spPr>
        <a:xfrm>
          <a:off x="12814300" y="13489574"/>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80240</xdr:rowOff>
    </xdr:from>
    <xdr:to>
      <xdr:col>85</xdr:col>
      <xdr:colOff>177800</xdr:colOff>
      <xdr:row>79</xdr:row>
      <xdr:rowOff>10390</xdr:rowOff>
    </xdr:to>
    <xdr:sp macro="" textlink="">
      <xdr:nvSpPr>
        <xdr:cNvPr id="645" name="楕円 644"/>
        <xdr:cNvSpPr/>
      </xdr:nvSpPr>
      <xdr:spPr>
        <a:xfrm>
          <a:off x="16268700" y="134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166617</xdr:rowOff>
    </xdr:from>
    <xdr:ext cx="378565" cy="259045"/>
    <xdr:sp macro="" textlink="">
      <xdr:nvSpPr>
        <xdr:cNvPr id="646" name="災害復旧費該当値テキスト"/>
        <xdr:cNvSpPr txBox="1"/>
      </xdr:nvSpPr>
      <xdr:spPr>
        <a:xfrm>
          <a:off x="16370300" y="1336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72870</xdr:rowOff>
    </xdr:from>
    <xdr:to>
      <xdr:col>72</xdr:col>
      <xdr:colOff>38100</xdr:colOff>
      <xdr:row>79</xdr:row>
      <xdr:rowOff>3020</xdr:rowOff>
    </xdr:to>
    <xdr:sp macro="" textlink="">
      <xdr:nvSpPr>
        <xdr:cNvPr id="651" name="楕円 650"/>
        <xdr:cNvSpPr/>
      </xdr:nvSpPr>
      <xdr:spPr>
        <a:xfrm>
          <a:off x="13652500" y="134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165597</xdr:rowOff>
    </xdr:from>
    <xdr:ext cx="469744" cy="259045"/>
    <xdr:sp macro="" textlink="">
      <xdr:nvSpPr>
        <xdr:cNvPr id="652" name="テキスト ボックス 651"/>
        <xdr:cNvSpPr txBox="1"/>
      </xdr:nvSpPr>
      <xdr:spPr>
        <a:xfrm>
          <a:off x="13468428" y="135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65674</xdr:rowOff>
    </xdr:from>
    <xdr:to>
      <xdr:col>67</xdr:col>
      <xdr:colOff>101600</xdr:colOff>
      <xdr:row>78</xdr:row>
      <xdr:rowOff>167274</xdr:rowOff>
    </xdr:to>
    <xdr:sp macro="" textlink="">
      <xdr:nvSpPr>
        <xdr:cNvPr id="653" name="楕円 652"/>
        <xdr:cNvSpPr/>
      </xdr:nvSpPr>
      <xdr:spPr>
        <a:xfrm>
          <a:off x="12763500" y="134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158401</xdr:rowOff>
    </xdr:from>
    <xdr:ext cx="469744" cy="259045"/>
    <xdr:sp macro="" textlink="">
      <xdr:nvSpPr>
        <xdr:cNvPr id="654" name="テキスト ボックス 653"/>
        <xdr:cNvSpPr txBox="1"/>
      </xdr:nvSpPr>
      <xdr:spPr>
        <a:xfrm>
          <a:off x="12579428" y="135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134014</xdr:rowOff>
    </xdr:from>
    <xdr:to>
      <xdr:col>85</xdr:col>
      <xdr:colOff>127000</xdr:colOff>
      <xdr:row>92</xdr:row>
      <xdr:rowOff>54</xdr:rowOff>
    </xdr:to>
    <xdr:cxnSp macro="">
      <xdr:nvCxnSpPr>
        <xdr:cNvPr id="679" name="直線コネクタ 678"/>
        <xdr:cNvCxnSpPr/>
      </xdr:nvCxnSpPr>
      <xdr:spPr>
        <a:xfrm flipV="1">
          <a:off x="15481300" y="15735964"/>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145340</xdr:rowOff>
    </xdr:from>
    <xdr:to>
      <xdr:col>81</xdr:col>
      <xdr:colOff>50800</xdr:colOff>
      <xdr:row>92</xdr:row>
      <xdr:rowOff>54</xdr:rowOff>
    </xdr:to>
    <xdr:cxnSp macro="">
      <xdr:nvCxnSpPr>
        <xdr:cNvPr id="682" name="直線コネクタ 681"/>
        <xdr:cNvCxnSpPr/>
      </xdr:nvCxnSpPr>
      <xdr:spPr>
        <a:xfrm>
          <a:off x="14592300" y="15747290"/>
          <a:ext cx="889000" cy="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145340</xdr:rowOff>
    </xdr:from>
    <xdr:to>
      <xdr:col>76</xdr:col>
      <xdr:colOff>114300</xdr:colOff>
      <xdr:row>92</xdr:row>
      <xdr:rowOff>12398</xdr:rowOff>
    </xdr:to>
    <xdr:cxnSp macro="">
      <xdr:nvCxnSpPr>
        <xdr:cNvPr id="685" name="直線コネクタ 684"/>
        <xdr:cNvCxnSpPr/>
      </xdr:nvCxnSpPr>
      <xdr:spPr>
        <a:xfrm flipV="1">
          <a:off x="13703300" y="15747290"/>
          <a:ext cx="889000" cy="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148782</xdr:rowOff>
    </xdr:from>
    <xdr:to>
      <xdr:col>71</xdr:col>
      <xdr:colOff>177800</xdr:colOff>
      <xdr:row>92</xdr:row>
      <xdr:rowOff>12398</xdr:rowOff>
    </xdr:to>
    <xdr:cxnSp macro="">
      <xdr:nvCxnSpPr>
        <xdr:cNvPr id="688" name="直線コネクタ 687"/>
        <xdr:cNvCxnSpPr/>
      </xdr:nvCxnSpPr>
      <xdr:spPr>
        <a:xfrm>
          <a:off x="12814300" y="15750732"/>
          <a:ext cx="8890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83214</xdr:rowOff>
    </xdr:from>
    <xdr:to>
      <xdr:col>85</xdr:col>
      <xdr:colOff>177800</xdr:colOff>
      <xdr:row>92</xdr:row>
      <xdr:rowOff>13364</xdr:rowOff>
    </xdr:to>
    <xdr:sp macro="" textlink="">
      <xdr:nvSpPr>
        <xdr:cNvPr id="698" name="楕円 697"/>
        <xdr:cNvSpPr/>
      </xdr:nvSpPr>
      <xdr:spPr>
        <a:xfrm>
          <a:off x="16268700" y="156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106091</xdr:rowOff>
    </xdr:from>
    <xdr:ext cx="599010" cy="259045"/>
    <xdr:sp macro="" textlink="">
      <xdr:nvSpPr>
        <xdr:cNvPr id="699" name="公債費該当値テキスト"/>
        <xdr:cNvSpPr txBox="1"/>
      </xdr:nvSpPr>
      <xdr:spPr>
        <a:xfrm>
          <a:off x="16370300" y="1553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120704</xdr:rowOff>
    </xdr:from>
    <xdr:to>
      <xdr:col>81</xdr:col>
      <xdr:colOff>101600</xdr:colOff>
      <xdr:row>92</xdr:row>
      <xdr:rowOff>50854</xdr:rowOff>
    </xdr:to>
    <xdr:sp macro="" textlink="">
      <xdr:nvSpPr>
        <xdr:cNvPr id="700" name="楕円 699"/>
        <xdr:cNvSpPr/>
      </xdr:nvSpPr>
      <xdr:spPr>
        <a:xfrm>
          <a:off x="15430500" y="157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67381</xdr:rowOff>
    </xdr:from>
    <xdr:ext cx="599010" cy="259045"/>
    <xdr:sp macro="" textlink="">
      <xdr:nvSpPr>
        <xdr:cNvPr id="701" name="テキスト ボックス 700"/>
        <xdr:cNvSpPr txBox="1"/>
      </xdr:nvSpPr>
      <xdr:spPr>
        <a:xfrm>
          <a:off x="15181795" y="1549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94540</xdr:rowOff>
    </xdr:from>
    <xdr:to>
      <xdr:col>76</xdr:col>
      <xdr:colOff>165100</xdr:colOff>
      <xdr:row>92</xdr:row>
      <xdr:rowOff>24690</xdr:rowOff>
    </xdr:to>
    <xdr:sp macro="" textlink="">
      <xdr:nvSpPr>
        <xdr:cNvPr id="702" name="楕円 701"/>
        <xdr:cNvSpPr/>
      </xdr:nvSpPr>
      <xdr:spPr>
        <a:xfrm>
          <a:off x="14541500" y="156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41217</xdr:rowOff>
    </xdr:from>
    <xdr:ext cx="599010" cy="259045"/>
    <xdr:sp macro="" textlink="">
      <xdr:nvSpPr>
        <xdr:cNvPr id="703" name="テキスト ボックス 702"/>
        <xdr:cNvSpPr txBox="1"/>
      </xdr:nvSpPr>
      <xdr:spPr>
        <a:xfrm>
          <a:off x="14292795" y="1547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133048</xdr:rowOff>
    </xdr:from>
    <xdr:to>
      <xdr:col>72</xdr:col>
      <xdr:colOff>38100</xdr:colOff>
      <xdr:row>92</xdr:row>
      <xdr:rowOff>63198</xdr:rowOff>
    </xdr:to>
    <xdr:sp macro="" textlink="">
      <xdr:nvSpPr>
        <xdr:cNvPr id="704" name="楕円 703"/>
        <xdr:cNvSpPr/>
      </xdr:nvSpPr>
      <xdr:spPr>
        <a:xfrm>
          <a:off x="13652500" y="157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79725</xdr:rowOff>
    </xdr:from>
    <xdr:ext cx="599010" cy="259045"/>
    <xdr:sp macro="" textlink="">
      <xdr:nvSpPr>
        <xdr:cNvPr id="705" name="テキスト ボックス 704"/>
        <xdr:cNvSpPr txBox="1"/>
      </xdr:nvSpPr>
      <xdr:spPr>
        <a:xfrm>
          <a:off x="13403795" y="155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97982</xdr:rowOff>
    </xdr:from>
    <xdr:to>
      <xdr:col>67</xdr:col>
      <xdr:colOff>101600</xdr:colOff>
      <xdr:row>92</xdr:row>
      <xdr:rowOff>28132</xdr:rowOff>
    </xdr:to>
    <xdr:sp macro="" textlink="">
      <xdr:nvSpPr>
        <xdr:cNvPr id="706" name="楕円 705"/>
        <xdr:cNvSpPr/>
      </xdr:nvSpPr>
      <xdr:spPr>
        <a:xfrm>
          <a:off x="12763500" y="156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44659</xdr:rowOff>
    </xdr:from>
    <xdr:ext cx="599010" cy="259045"/>
    <xdr:sp macro="" textlink="">
      <xdr:nvSpPr>
        <xdr:cNvPr id="707" name="テキスト ボックス 706"/>
        <xdr:cNvSpPr txBox="1"/>
      </xdr:nvSpPr>
      <xdr:spPr>
        <a:xfrm>
          <a:off x="12514795" y="1547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36419</xdr:rowOff>
    </xdr:from>
    <xdr:to>
      <xdr:col>116</xdr:col>
      <xdr:colOff>63500</xdr:colOff>
      <xdr:row>36</xdr:row>
      <xdr:rowOff>80904</xdr:rowOff>
    </xdr:to>
    <xdr:cxnSp macro="">
      <xdr:nvCxnSpPr>
        <xdr:cNvPr id="734" name="直線コネクタ 733"/>
        <xdr:cNvCxnSpPr/>
      </xdr:nvCxnSpPr>
      <xdr:spPr>
        <a:xfrm flipV="1">
          <a:off x="21323300" y="6037169"/>
          <a:ext cx="838200" cy="21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33631</xdr:rowOff>
    </xdr:from>
    <xdr:ext cx="378565" cy="259045"/>
    <xdr:sp macro="" textlink="">
      <xdr:nvSpPr>
        <xdr:cNvPr id="735" name="諸支出金平均値テキスト"/>
        <xdr:cNvSpPr txBox="1"/>
      </xdr:nvSpPr>
      <xdr:spPr>
        <a:xfrm>
          <a:off x="22212300" y="6548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80904</xdr:rowOff>
    </xdr:from>
    <xdr:to>
      <xdr:col>111</xdr:col>
      <xdr:colOff>177800</xdr:colOff>
      <xdr:row>36</xdr:row>
      <xdr:rowOff>164617</xdr:rowOff>
    </xdr:to>
    <xdr:cxnSp macro="">
      <xdr:nvCxnSpPr>
        <xdr:cNvPr id="737" name="直線コネクタ 736"/>
        <xdr:cNvCxnSpPr/>
      </xdr:nvCxnSpPr>
      <xdr:spPr>
        <a:xfrm flipV="1">
          <a:off x="20434300" y="6253104"/>
          <a:ext cx="8890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139153</xdr:rowOff>
    </xdr:from>
    <xdr:ext cx="378565" cy="259045"/>
    <xdr:sp macro="" textlink="">
      <xdr:nvSpPr>
        <xdr:cNvPr id="739" name="テキスト ボックス 738"/>
        <xdr:cNvSpPr txBox="1"/>
      </xdr:nvSpPr>
      <xdr:spPr>
        <a:xfrm>
          <a:off x="21134017" y="665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164617</xdr:rowOff>
    </xdr:from>
    <xdr:to>
      <xdr:col>107</xdr:col>
      <xdr:colOff>50800</xdr:colOff>
      <xdr:row>37</xdr:row>
      <xdr:rowOff>48351</xdr:rowOff>
    </xdr:to>
    <xdr:cxnSp macro="">
      <xdr:nvCxnSpPr>
        <xdr:cNvPr id="740" name="直線コネクタ 739"/>
        <xdr:cNvCxnSpPr/>
      </xdr:nvCxnSpPr>
      <xdr:spPr>
        <a:xfrm flipV="1">
          <a:off x="19545300" y="6336817"/>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163613</xdr:rowOff>
    </xdr:from>
    <xdr:ext cx="378565" cy="259045"/>
    <xdr:sp macro="" textlink="">
      <xdr:nvSpPr>
        <xdr:cNvPr id="742" name="テキスト ボックス 741"/>
        <xdr:cNvSpPr txBox="1"/>
      </xdr:nvSpPr>
      <xdr:spPr>
        <a:xfrm>
          <a:off x="20245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48351</xdr:rowOff>
    </xdr:from>
    <xdr:to>
      <xdr:col>102</xdr:col>
      <xdr:colOff>114300</xdr:colOff>
      <xdr:row>37</xdr:row>
      <xdr:rowOff>101935</xdr:rowOff>
    </xdr:to>
    <xdr:cxnSp macro="">
      <xdr:nvCxnSpPr>
        <xdr:cNvPr id="743" name="直線コネクタ 742"/>
        <xdr:cNvCxnSpPr/>
      </xdr:nvCxnSpPr>
      <xdr:spPr>
        <a:xfrm flipV="1">
          <a:off x="18656300" y="6392001"/>
          <a:ext cx="889000" cy="5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154560</xdr:rowOff>
    </xdr:from>
    <xdr:ext cx="378565" cy="259045"/>
    <xdr:sp macro="" textlink="">
      <xdr:nvSpPr>
        <xdr:cNvPr id="745" name="テキスト ボックス 744"/>
        <xdr:cNvSpPr txBox="1"/>
      </xdr:nvSpPr>
      <xdr:spPr>
        <a:xfrm>
          <a:off x="19356017" y="666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164802</xdr:rowOff>
    </xdr:from>
    <xdr:ext cx="378565" cy="259045"/>
    <xdr:sp macro="" textlink="">
      <xdr:nvSpPr>
        <xdr:cNvPr id="747" name="テキスト ボックス 746"/>
        <xdr:cNvSpPr txBox="1"/>
      </xdr:nvSpPr>
      <xdr:spPr>
        <a:xfrm>
          <a:off x="18467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157069</xdr:rowOff>
    </xdr:from>
    <xdr:to>
      <xdr:col>116</xdr:col>
      <xdr:colOff>114300</xdr:colOff>
      <xdr:row>35</xdr:row>
      <xdr:rowOff>87219</xdr:rowOff>
    </xdr:to>
    <xdr:sp macro="" textlink="">
      <xdr:nvSpPr>
        <xdr:cNvPr id="753" name="楕円 752"/>
        <xdr:cNvSpPr/>
      </xdr:nvSpPr>
      <xdr:spPr>
        <a:xfrm>
          <a:off x="22110700" y="598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8496</xdr:rowOff>
    </xdr:from>
    <xdr:ext cx="534377" cy="259045"/>
    <xdr:sp macro="" textlink="">
      <xdr:nvSpPr>
        <xdr:cNvPr id="754" name="諸支出金該当値テキスト"/>
        <xdr:cNvSpPr txBox="1"/>
      </xdr:nvSpPr>
      <xdr:spPr>
        <a:xfrm>
          <a:off x="22212300" y="58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30104</xdr:rowOff>
    </xdr:from>
    <xdr:to>
      <xdr:col>112</xdr:col>
      <xdr:colOff>38100</xdr:colOff>
      <xdr:row>36</xdr:row>
      <xdr:rowOff>131704</xdr:rowOff>
    </xdr:to>
    <xdr:sp macro="" textlink="">
      <xdr:nvSpPr>
        <xdr:cNvPr id="755" name="楕円 754"/>
        <xdr:cNvSpPr/>
      </xdr:nvSpPr>
      <xdr:spPr>
        <a:xfrm>
          <a:off x="21272500" y="6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148231</xdr:rowOff>
    </xdr:from>
    <xdr:ext cx="469744" cy="259045"/>
    <xdr:sp macro="" textlink="">
      <xdr:nvSpPr>
        <xdr:cNvPr id="756" name="テキスト ボックス 755"/>
        <xdr:cNvSpPr txBox="1"/>
      </xdr:nvSpPr>
      <xdr:spPr>
        <a:xfrm>
          <a:off x="21088428" y="597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113817</xdr:rowOff>
    </xdr:from>
    <xdr:to>
      <xdr:col>107</xdr:col>
      <xdr:colOff>101600</xdr:colOff>
      <xdr:row>37</xdr:row>
      <xdr:rowOff>43967</xdr:rowOff>
    </xdr:to>
    <xdr:sp macro="" textlink="">
      <xdr:nvSpPr>
        <xdr:cNvPr id="757" name="楕円 756"/>
        <xdr:cNvSpPr/>
      </xdr:nvSpPr>
      <xdr:spPr>
        <a:xfrm>
          <a:off x="20383500" y="62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60494</xdr:rowOff>
    </xdr:from>
    <xdr:ext cx="469744" cy="259045"/>
    <xdr:sp macro="" textlink="">
      <xdr:nvSpPr>
        <xdr:cNvPr id="758" name="テキスト ボックス 757"/>
        <xdr:cNvSpPr txBox="1"/>
      </xdr:nvSpPr>
      <xdr:spPr>
        <a:xfrm>
          <a:off x="20199428"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169001</xdr:rowOff>
    </xdr:from>
    <xdr:to>
      <xdr:col>102</xdr:col>
      <xdr:colOff>165100</xdr:colOff>
      <xdr:row>37</xdr:row>
      <xdr:rowOff>99151</xdr:rowOff>
    </xdr:to>
    <xdr:sp macro="" textlink="">
      <xdr:nvSpPr>
        <xdr:cNvPr id="759" name="楕円 758"/>
        <xdr:cNvSpPr/>
      </xdr:nvSpPr>
      <xdr:spPr>
        <a:xfrm>
          <a:off x="19494500" y="63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115678</xdr:rowOff>
    </xdr:from>
    <xdr:ext cx="469744" cy="259045"/>
    <xdr:sp macro="" textlink="">
      <xdr:nvSpPr>
        <xdr:cNvPr id="760" name="テキスト ボックス 759"/>
        <xdr:cNvSpPr txBox="1"/>
      </xdr:nvSpPr>
      <xdr:spPr>
        <a:xfrm>
          <a:off x="19310428" y="61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61" name="楕円 760"/>
        <xdr:cNvSpPr/>
      </xdr:nvSpPr>
      <xdr:spPr>
        <a:xfrm>
          <a:off x="18605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62" name="テキスト ボックス 761"/>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年度は、魚島新造船定期検査に伴う繰出金の増により諸支出金が増加している。一方、学生寮整備事業の完了に伴う教育費などの減により、歳出全体は前年度から減少している。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多くの費目で類似団体平均値より高い数値となっているが、これは離島という地理的要因や人口減少によることが主な要因である。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年度の実質収支比率は</a:t>
          </a:r>
          <a:r>
            <a:rPr kumimoji="1" lang="ja-JP" altLang="en-US" sz="1100">
              <a:solidFill>
                <a:schemeClr val="dk1"/>
              </a:solidFill>
              <a:effectLst/>
              <a:latin typeface="+mn-lt"/>
              <a:ea typeface="+mn-ea"/>
              <a:cs typeface="+mn-cs"/>
            </a:rPr>
            <a:t>前年度から</a:t>
          </a:r>
          <a:r>
            <a:rPr kumimoji="1" lang="ja-JP" altLang="ja-JP" sz="1100">
              <a:solidFill>
                <a:schemeClr val="dk1"/>
              </a:solidFill>
              <a:effectLst/>
              <a:latin typeface="+mn-lt"/>
              <a:ea typeface="+mn-ea"/>
              <a:cs typeface="+mn-cs"/>
            </a:rPr>
            <a:t>変動がなかったものの、財政調整基金の取崩しにより実質単年度収支は昨年度に引き続き赤字となった。</a:t>
          </a:r>
          <a:endParaRPr lang="ja-JP" altLang="ja-JP" sz="1400">
            <a:effectLst/>
          </a:endParaRPr>
        </a:p>
        <a:p>
          <a:r>
            <a:rPr kumimoji="1" lang="ja-JP" altLang="ja-JP" sz="1100">
              <a:solidFill>
                <a:schemeClr val="dk1"/>
              </a:solidFill>
              <a:effectLst/>
              <a:latin typeface="+mn-lt"/>
              <a:ea typeface="+mn-ea"/>
              <a:cs typeface="+mn-cs"/>
            </a:rPr>
            <a:t>　依然として人件費・公債費・繰出金の負担割合が大きく、一般財源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不足が</a:t>
          </a:r>
          <a:r>
            <a:rPr kumimoji="1" lang="ja-JP" altLang="en-US" sz="1100">
              <a:solidFill>
                <a:schemeClr val="dk1"/>
              </a:solidFill>
              <a:effectLst/>
              <a:latin typeface="+mn-lt"/>
              <a:ea typeface="+mn-ea"/>
              <a:cs typeface="+mn-cs"/>
            </a:rPr>
            <a:t>見込まれるため、今後も事務事業の見直しや施設の統廃合など歳出の抑制を進めることで</a:t>
          </a:r>
          <a:r>
            <a:rPr kumimoji="1" lang="ja-JP" altLang="ja-JP" sz="1100">
              <a:solidFill>
                <a:schemeClr val="dk1"/>
              </a:solidFill>
              <a:effectLst/>
              <a:latin typeface="+mn-lt"/>
              <a:ea typeface="+mn-ea"/>
              <a:cs typeface="+mn-cs"/>
            </a:rPr>
            <a:t>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全ての会計において実質収支が黒字となっており、赤字比率はない</a:t>
          </a:r>
          <a:r>
            <a:rPr kumimoji="1" lang="ja-JP" altLang="en-US" sz="1100">
              <a:solidFill>
                <a:schemeClr val="dk1"/>
              </a:solidFill>
              <a:effectLst/>
              <a:latin typeface="+mn-lt"/>
              <a:ea typeface="+mn-ea"/>
              <a:cs typeface="+mn-cs"/>
            </a:rPr>
            <a:t>。公共下水道事業会計及び浄化槽事業会計については、令和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年度に地方公営企業法を適用した企業会計へ移行したことにより前年度と比べて比率が大きく変動している。船舶事業会計については人件費及び修繕費の増加により前年度と比べて比率が低下している。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a:t>
          </a:r>
          <a:r>
            <a:rPr kumimoji="1" lang="ja-JP" altLang="ja-JP" sz="1100">
              <a:solidFill>
                <a:schemeClr val="dk1"/>
              </a:solidFill>
              <a:effectLst/>
              <a:latin typeface="+mn-lt"/>
              <a:ea typeface="+mn-ea"/>
              <a:cs typeface="+mn-cs"/>
            </a:rPr>
            <a:t>特別会計の多くが一般会計からの繰入金によって収支均衡が保たれているため、独立採算の原則のもと、適切な原価計算に基づいた使用料の改定やストック情報の的確な把握に基づく経営の効率化など将来にわたって持続可能な経営の確保に努めるとともに、一般会計への依存体質脱却に向けた経営改善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6795720</v>
      </c>
      <c r="BO4" s="371"/>
      <c r="BP4" s="371"/>
      <c r="BQ4" s="371"/>
      <c r="BR4" s="371"/>
      <c r="BS4" s="371"/>
      <c r="BT4" s="371"/>
      <c r="BU4" s="372"/>
      <c r="BV4" s="370">
        <v>7341174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1.8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6689871</v>
      </c>
      <c r="BO5" s="408"/>
      <c r="BP5" s="408"/>
      <c r="BQ5" s="408"/>
      <c r="BR5" s="408"/>
      <c r="BS5" s="408"/>
      <c r="BT5" s="408"/>
      <c r="BU5" s="409"/>
      <c r="BV5" s="407">
        <v>7255074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94.9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105849</v>
      </c>
      <c r="BO6" s="408"/>
      <c r="BP6" s="408"/>
      <c r="BQ6" s="408"/>
      <c r="BR6" s="408"/>
      <c r="BS6" s="408"/>
      <c r="BT6" s="408"/>
      <c r="BU6" s="409"/>
      <c r="BV6" s="407">
        <v>86100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94.6</v>
      </c>
      <c r="CU6" s="445"/>
      <c r="CV6" s="445"/>
      <c r="CW6" s="445"/>
      <c r="CX6" s="445"/>
      <c r="CY6" s="445"/>
      <c r="CZ6" s="445"/>
      <c r="DA6" s="446"/>
      <c r="DB6" s="444">
        <v>95.3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32493</v>
      </c>
      <c r="BO7" s="408"/>
      <c r="BP7" s="408"/>
      <c r="BQ7" s="408"/>
      <c r="BR7" s="408"/>
      <c r="BS7" s="408"/>
      <c r="BT7" s="408"/>
      <c r="BU7" s="409"/>
      <c r="BV7" s="407">
        <v>14533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4129361</v>
      </c>
      <c r="CU7" s="408"/>
      <c r="CV7" s="408"/>
      <c r="CW7" s="408"/>
      <c r="CX7" s="408"/>
      <c r="CY7" s="408"/>
      <c r="CZ7" s="408"/>
      <c r="DA7" s="409"/>
      <c r="DB7" s="407">
        <v>4045520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73356</v>
      </c>
      <c r="BO8" s="408"/>
      <c r="BP8" s="408"/>
      <c r="BQ8" s="408"/>
      <c r="BR8" s="408"/>
      <c r="BS8" s="408"/>
      <c r="BT8" s="408"/>
      <c r="BU8" s="409"/>
      <c r="BV8" s="407">
        <v>71567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6509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1789</v>
      </c>
      <c r="BO9" s="408"/>
      <c r="BP9" s="408"/>
      <c r="BQ9" s="408"/>
      <c r="BR9" s="408"/>
      <c r="BS9" s="408"/>
      <c r="BT9" s="408"/>
      <c r="BU9" s="409"/>
      <c r="BV9" s="407">
        <v>-422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v>
      </c>
      <c r="CU9" s="405"/>
      <c r="CV9" s="405"/>
      <c r="CW9" s="405"/>
      <c r="CX9" s="405"/>
      <c r="CY9" s="405"/>
      <c r="CZ9" s="405"/>
      <c r="DA9" s="406"/>
      <c r="DB9" s="404">
        <v>20.5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7135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462</v>
      </c>
      <c r="BO10" s="408"/>
      <c r="BP10" s="408"/>
      <c r="BQ10" s="408"/>
      <c r="BR10" s="408"/>
      <c r="BS10" s="408"/>
      <c r="BT10" s="408"/>
      <c r="BU10" s="409"/>
      <c r="BV10" s="407">
        <v>247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6085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170000</v>
      </c>
      <c r="BO12" s="408"/>
      <c r="BP12" s="408"/>
      <c r="BQ12" s="408"/>
      <c r="BR12" s="408"/>
      <c r="BS12" s="408"/>
      <c r="BT12" s="408"/>
      <c r="BU12" s="409"/>
      <c r="BV12" s="407">
        <v>170000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5786</v>
      </c>
      <c r="S13" s="492"/>
      <c r="T13" s="492"/>
      <c r="U13" s="492"/>
      <c r="V13" s="493"/>
      <c r="W13" s="423" t="s">
        <v>131</v>
      </c>
      <c r="X13" s="424"/>
      <c r="Y13" s="424"/>
      <c r="Z13" s="424"/>
      <c r="AA13" s="424"/>
      <c r="AB13" s="414"/>
      <c r="AC13" s="458">
        <v>250</v>
      </c>
      <c r="AD13" s="459"/>
      <c r="AE13" s="459"/>
      <c r="AF13" s="459"/>
      <c r="AG13" s="501"/>
      <c r="AH13" s="458">
        <v>257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-167749</v>
      </c>
      <c r="BO13" s="408"/>
      <c r="BP13" s="408"/>
      <c r="BQ13" s="408"/>
      <c r="BR13" s="408"/>
      <c r="BS13" s="408"/>
      <c r="BT13" s="408"/>
      <c r="BU13" s="409"/>
      <c r="BV13" s="407">
        <v>-170175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14.4</v>
      </c>
      <c r="CU13" s="405"/>
      <c r="CV13" s="405"/>
      <c r="CW13" s="405"/>
      <c r="CX13" s="405"/>
      <c r="CY13" s="405"/>
      <c r="CZ13" s="405"/>
      <c r="DA13" s="406"/>
      <c r="DB13" s="404">
        <v>13.7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6180</v>
      </c>
      <c r="S14" s="492"/>
      <c r="T14" s="492"/>
      <c r="U14" s="492"/>
      <c r="V14" s="493"/>
      <c r="W14" s="397"/>
      <c r="X14" s="398"/>
      <c r="Y14" s="398"/>
      <c r="Z14" s="398"/>
      <c r="AA14" s="398"/>
      <c r="AB14" s="387"/>
      <c r="AC14" s="494">
        <v>9.1</v>
      </c>
      <c r="AD14" s="495"/>
      <c r="AE14" s="495"/>
      <c r="AF14" s="495"/>
      <c r="AG14" s="496"/>
      <c r="AH14" s="494">
        <v>8.9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36.5</v>
      </c>
      <c r="CU14" s="506"/>
      <c r="CV14" s="506"/>
      <c r="CW14" s="506"/>
      <c r="CX14" s="506"/>
      <c r="CY14" s="506"/>
      <c r="CZ14" s="506"/>
      <c r="DA14" s="507"/>
      <c r="DB14" s="505">
        <v>35.700000000000003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5902</v>
      </c>
      <c r="S15" s="492"/>
      <c r="T15" s="492"/>
      <c r="U15" s="492"/>
      <c r="V15" s="493"/>
      <c r="W15" s="423" t="s">
        <v>137</v>
      </c>
      <c r="X15" s="424"/>
      <c r="Y15" s="424"/>
      <c r="Z15" s="424"/>
      <c r="AA15" s="424"/>
      <c r="AB15" s="414"/>
      <c r="AC15" s="458">
        <v>944</v>
      </c>
      <c r="AD15" s="459"/>
      <c r="AE15" s="459"/>
      <c r="AF15" s="459"/>
      <c r="AG15" s="501"/>
      <c r="AH15" s="458">
        <v>1030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620145</v>
      </c>
      <c r="BO15" s="371"/>
      <c r="BP15" s="371"/>
      <c r="BQ15" s="371"/>
      <c r="BR15" s="371"/>
      <c r="BS15" s="371"/>
      <c r="BT15" s="371"/>
      <c r="BU15" s="372"/>
      <c r="BV15" s="370">
        <v>589035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34.299999999999997</v>
      </c>
      <c r="AD16" s="495"/>
      <c r="AE16" s="495"/>
      <c r="AF16" s="495"/>
      <c r="AG16" s="496"/>
      <c r="AH16" s="494">
        <v>35.6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3971159</v>
      </c>
      <c r="BO16" s="408"/>
      <c r="BP16" s="408"/>
      <c r="BQ16" s="408"/>
      <c r="BR16" s="408"/>
      <c r="BS16" s="408"/>
      <c r="BT16" s="408"/>
      <c r="BU16" s="409"/>
      <c r="BV16" s="407">
        <v>3888947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1557</v>
      </c>
      <c r="AD17" s="459"/>
      <c r="AE17" s="459"/>
      <c r="AF17" s="459"/>
      <c r="AG17" s="501"/>
      <c r="AH17" s="458">
        <v>1604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770935</v>
      </c>
      <c r="BO17" s="408"/>
      <c r="BP17" s="408"/>
      <c r="BQ17" s="408"/>
      <c r="BR17" s="408"/>
      <c r="BS17" s="408"/>
      <c r="BT17" s="408"/>
      <c r="BU17" s="409"/>
      <c r="BV17" s="407">
        <v>730790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30.38</v>
      </c>
      <c r="M18" s="531"/>
      <c r="N18" s="531"/>
      <c r="O18" s="531"/>
      <c r="P18" s="531"/>
      <c r="Q18" s="531"/>
      <c r="R18" s="532"/>
      <c r="S18" s="532"/>
      <c r="T18" s="532"/>
      <c r="U18" s="532"/>
      <c r="V18" s="533"/>
      <c r="W18" s="425"/>
      <c r="X18" s="426"/>
      <c r="Y18" s="426"/>
      <c r="Z18" s="426"/>
      <c r="AA18" s="426"/>
      <c r="AB18" s="417"/>
      <c r="AC18" s="534">
        <v>56.6</v>
      </c>
      <c r="AD18" s="535"/>
      <c r="AE18" s="535"/>
      <c r="AF18" s="535"/>
      <c r="AG18" s="536"/>
      <c r="AH18" s="534">
        <v>55.5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3954860</v>
      </c>
      <c r="BO18" s="408"/>
      <c r="BP18" s="408"/>
      <c r="BQ18" s="408"/>
      <c r="BR18" s="408"/>
      <c r="BS18" s="408"/>
      <c r="BT18" s="408"/>
      <c r="BU18" s="409"/>
      <c r="BV18" s="407">
        <v>3879721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5269694</v>
      </c>
      <c r="BO19" s="408"/>
      <c r="BP19" s="408"/>
      <c r="BQ19" s="408"/>
      <c r="BR19" s="408"/>
      <c r="BS19" s="408"/>
      <c r="BT19" s="408"/>
      <c r="BU19" s="409"/>
      <c r="BV19" s="407">
        <v>5257252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3207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7982455</v>
      </c>
      <c r="BO22" s="371"/>
      <c r="BP22" s="371"/>
      <c r="BQ22" s="371"/>
      <c r="BR22" s="371"/>
      <c r="BS22" s="371"/>
      <c r="BT22" s="371"/>
      <c r="BU22" s="372"/>
      <c r="BV22" s="370">
        <v>8704346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6583228</v>
      </c>
      <c r="BO23" s="408"/>
      <c r="BP23" s="408"/>
      <c r="BQ23" s="408"/>
      <c r="BR23" s="408"/>
      <c r="BS23" s="408"/>
      <c r="BT23" s="408"/>
      <c r="BU23" s="409"/>
      <c r="BV23" s="407">
        <v>7120745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7240</v>
      </c>
      <c r="R24" s="459"/>
      <c r="S24" s="459"/>
      <c r="T24" s="459"/>
      <c r="U24" s="459"/>
      <c r="V24" s="501"/>
      <c r="W24" s="553"/>
      <c r="X24" s="554"/>
      <c r="Y24" s="555"/>
      <c r="Z24" s="457" t="s">
        <v>162</v>
      </c>
      <c r="AA24" s="437"/>
      <c r="AB24" s="437"/>
      <c r="AC24" s="437"/>
      <c r="AD24" s="437"/>
      <c r="AE24" s="437"/>
      <c r="AF24" s="437"/>
      <c r="AG24" s="438"/>
      <c r="AH24" s="458">
        <v>143</v>
      </c>
      <c r="AI24" s="459"/>
      <c r="AJ24" s="459"/>
      <c r="AK24" s="459"/>
      <c r="AL24" s="501"/>
      <c r="AM24" s="458">
        <v>407407</v>
      </c>
      <c r="AN24" s="459"/>
      <c r="AO24" s="459"/>
      <c r="AP24" s="459"/>
      <c r="AQ24" s="459"/>
      <c r="AR24" s="501"/>
      <c r="AS24" s="458">
        <v>2849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6242686</v>
      </c>
      <c r="BO24" s="408"/>
      <c r="BP24" s="408"/>
      <c r="BQ24" s="408"/>
      <c r="BR24" s="408"/>
      <c r="BS24" s="408"/>
      <c r="BT24" s="408"/>
      <c r="BU24" s="409"/>
      <c r="BV24" s="407">
        <v>6747529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5940</v>
      </c>
      <c r="R25" s="459"/>
      <c r="S25" s="459"/>
      <c r="T25" s="459"/>
      <c r="U25" s="459"/>
      <c r="V25" s="501"/>
      <c r="W25" s="553"/>
      <c r="X25" s="554"/>
      <c r="Y25" s="555"/>
      <c r="Z25" s="457" t="s">
        <v>165</v>
      </c>
      <c r="AA25" s="437"/>
      <c r="AB25" s="437"/>
      <c r="AC25" s="437"/>
      <c r="AD25" s="437"/>
      <c r="AE25" s="437"/>
      <c r="AF25" s="437"/>
      <c r="AG25" s="438"/>
      <c r="AH25" s="458">
        <v>26</v>
      </c>
      <c r="AI25" s="459"/>
      <c r="AJ25" s="459"/>
      <c r="AK25" s="459"/>
      <c r="AL25" s="501"/>
      <c r="AM25" s="458">
        <v>71448</v>
      </c>
      <c r="AN25" s="459"/>
      <c r="AO25" s="459"/>
      <c r="AP25" s="459"/>
      <c r="AQ25" s="459"/>
      <c r="AR25" s="501"/>
      <c r="AS25" s="458">
        <v>2748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478566</v>
      </c>
      <c r="BO25" s="371"/>
      <c r="BP25" s="371"/>
      <c r="BQ25" s="371"/>
      <c r="BR25" s="371"/>
      <c r="BS25" s="371"/>
      <c r="BT25" s="371"/>
      <c r="BU25" s="372"/>
      <c r="BV25" s="370">
        <v>3631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5440</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26664</v>
      </c>
      <c r="AN26" s="459"/>
      <c r="AO26" s="459"/>
      <c r="AP26" s="459"/>
      <c r="AQ26" s="459"/>
      <c r="AR26" s="501"/>
      <c r="AS26" s="458">
        <v>2424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2340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1890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778409</v>
      </c>
      <c r="BO28" s="371"/>
      <c r="BP28" s="371"/>
      <c r="BQ28" s="371"/>
      <c r="BR28" s="371"/>
      <c r="BS28" s="371"/>
      <c r="BT28" s="371"/>
      <c r="BU28" s="372"/>
      <c r="BV28" s="370">
        <v>947949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1710</v>
      </c>
      <c r="R29" s="459"/>
      <c r="S29" s="459"/>
      <c r="T29" s="459"/>
      <c r="U29" s="459"/>
      <c r="V29" s="501"/>
      <c r="W29" s="556"/>
      <c r="X29" s="557"/>
      <c r="Y29" s="558"/>
      <c r="Z29" s="457" t="s">
        <v>178</v>
      </c>
      <c r="AA29" s="437"/>
      <c r="AB29" s="437"/>
      <c r="AC29" s="437"/>
      <c r="AD29" s="437"/>
      <c r="AE29" s="437"/>
      <c r="AF29" s="437"/>
      <c r="AG29" s="438"/>
      <c r="AH29" s="458">
        <v>145</v>
      </c>
      <c r="AI29" s="459"/>
      <c r="AJ29" s="459"/>
      <c r="AK29" s="459"/>
      <c r="AL29" s="501"/>
      <c r="AM29" s="458">
        <v>416051</v>
      </c>
      <c r="AN29" s="459"/>
      <c r="AO29" s="459"/>
      <c r="AP29" s="459"/>
      <c r="AQ29" s="459"/>
      <c r="AR29" s="501"/>
      <c r="AS29" s="458">
        <v>2869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232935</v>
      </c>
      <c r="BO29" s="408"/>
      <c r="BP29" s="408"/>
      <c r="BQ29" s="408"/>
      <c r="BR29" s="408"/>
      <c r="BS29" s="408"/>
      <c r="BT29" s="408"/>
      <c r="BU29" s="409"/>
      <c r="BV29" s="407">
        <v>312100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702700</v>
      </c>
      <c r="BO30" s="527"/>
      <c r="BP30" s="527"/>
      <c r="BQ30" s="527"/>
      <c r="BR30" s="527"/>
      <c r="BS30" s="527"/>
      <c r="BT30" s="527"/>
      <c r="BU30" s="528"/>
      <c r="BV30" s="526">
        <v>765567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IF('各会計、関係団体の財政状況及び健全化判断比率'!B34="","",'各会計、関係団体の財政状況及び健全化判断比率'!B34)</f>
        <v>上水道事業会計</v>
      </c>
      <c r="AP34" s="598"/>
      <c r="AQ34" s="598"/>
      <c r="AR34" s="598"/>
      <c r="AS34" s="598"/>
      <c r="AT34" s="598"/>
      <c r="AU34" s="598"/>
      <c r="AV34" s="598"/>
      <c r="AW34" s="598"/>
      <c r="AX34" s="598"/>
      <c r="AY34" s="598"/>
      <c r="AZ34" s="598"/>
      <c r="BA34" s="598"/>
      <c r="BB34" s="598"/>
      <c r="BC34" s="598"/>
      <c r="BD34" s="169"/>
      <c r="BE34" s="597">
        <f>IF(BG34="","",MAX(C34:D43,U34:V43,AM34:AN43)+1)</f>
        <v>15</v>
      </c>
      <c r="BF34" s="597"/>
      <c r="BG34" s="598" t="str">
        <f>IF('各会計、関係団体の財政状況及び健全化判断比率'!B39="","",'各会計、関係団体の財政状況及び健全化判断比率'!B39)</f>
        <v>船舶事業会計</v>
      </c>
      <c r="BH34" s="598"/>
      <c r="BI34" s="598"/>
      <c r="BJ34" s="598"/>
      <c r="BK34" s="598"/>
      <c r="BL34" s="598"/>
      <c r="BM34" s="598"/>
      <c r="BN34" s="598"/>
      <c r="BO34" s="598"/>
      <c r="BP34" s="598"/>
      <c r="BQ34" s="598"/>
      <c r="BR34" s="598"/>
      <c r="BS34" s="598"/>
      <c r="BT34" s="598"/>
      <c r="BU34" s="598"/>
      <c r="BV34" s="169"/>
      <c r="BW34" s="597">
        <f>IF(BY34="","",MAX(C34:D43,U34:V43,AM34:AN43,BE34:BF43)+1)</f>
        <v>16</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69"/>
      <c r="CO34" s="597">
        <f>IF(CQ34="","",MAX(C34:D43,U34:V43,AM34:AN43,BE34:BF43,BW34:BX43)+1)</f>
        <v>25</v>
      </c>
      <c r="CP34" s="597"/>
      <c r="CQ34" s="598" t="str">
        <f>IF('各会計、関係団体の財政状況及び健全化判断比率'!BS7="","",'各会計、関係団体の財政状況及び健全化判断比率'!BS7)</f>
        <v>いわぎ物産センター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ＣＡＴＶ事業会計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IF('各会計、関係団体の財政状況及び健全化判断比率'!B35="","",'各会計、関係団体の財政状況及び健全化判断比率'!B35)</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17</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69"/>
      <c r="CO35" s="597">
        <f t="shared" ref="CO35:CO43" si="3">IF(CQ35="","",CO34+1)</f>
        <v>26</v>
      </c>
      <c r="CP35" s="597"/>
      <c r="CQ35" s="598" t="str">
        <f>IF('各会計、関係団体の財政状況及び健全化判断比率'!BS8="","",'各会計、関係団体の財政状況及び健全化判断比率'!BS8)</f>
        <v>株式会社いきなスポレク</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へき地出張診療所事業会計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介護サービス事業会計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IF('各会計、関係団体の財政状況及び健全化判断比率'!B36="","",'各会計、関係団体の財政状況及び健全化判断比率'!B36)</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18</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国民健康保険診療所事業会計</v>
      </c>
      <c r="X37" s="598"/>
      <c r="Y37" s="598"/>
      <c r="Z37" s="598"/>
      <c r="AA37" s="598"/>
      <c r="AB37" s="598"/>
      <c r="AC37" s="598"/>
      <c r="AD37" s="598"/>
      <c r="AE37" s="598"/>
      <c r="AF37" s="598"/>
      <c r="AG37" s="598"/>
      <c r="AH37" s="598"/>
      <c r="AI37" s="598"/>
      <c r="AJ37" s="598"/>
      <c r="AK37" s="598"/>
      <c r="AL37" s="169"/>
      <c r="AM37" s="597">
        <f t="shared" si="0"/>
        <v>13</v>
      </c>
      <c r="AN37" s="597"/>
      <c r="AO37" s="598" t="str">
        <f>IF('各会計、関係団体の財政状況及び健全化判断比率'!B37="","",'各会計、関係団体の財政状況及び健全化判断比率'!B37)</f>
        <v>農業集落排水事業会計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19</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特別養護老人ホーム事業会計</v>
      </c>
      <c r="X38" s="598"/>
      <c r="Y38" s="598"/>
      <c r="Z38" s="598"/>
      <c r="AA38" s="598"/>
      <c r="AB38" s="598"/>
      <c r="AC38" s="598"/>
      <c r="AD38" s="598"/>
      <c r="AE38" s="598"/>
      <c r="AF38" s="598"/>
      <c r="AG38" s="598"/>
      <c r="AH38" s="598"/>
      <c r="AI38" s="598"/>
      <c r="AJ38" s="598"/>
      <c r="AK38" s="598"/>
      <c r="AL38" s="169"/>
      <c r="AM38" s="597">
        <f t="shared" si="0"/>
        <v>14</v>
      </c>
      <c r="AN38" s="597"/>
      <c r="AO38" s="598" t="str">
        <f>IF('各会計、関係団体の財政状況及び健全化判断比率'!B38="","",'各会計、関係団体の財政状況及び健全化判断比率'!B38)</f>
        <v>浄化槽事業会計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20</v>
      </c>
      <c r="BX38" s="597"/>
      <c r="BY38" s="598" t="str">
        <f>IF('各会計、関係団体の財政状況及び健全化判断比率'!B72="","",'各会計、関係団体の財政状況及び健全化判断比率'!B72)</f>
        <v>愛媛県市町総合事務組合（議員公務災害事業分）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9</v>
      </c>
      <c r="V39" s="597"/>
      <c r="W39" s="598" t="str">
        <f>IF('各会計、関係団体の財政状況及び健全化判断比率'!B33="","",'各会計、関係団体の財政状況及び健全化判断比率'!B33)</f>
        <v>後期高齢者医療事業会計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21</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22</v>
      </c>
      <c r="BX40" s="597"/>
      <c r="BY40" s="598" t="str">
        <f>IF('各会計、関係団体の財政状況及び健全化判断比率'!B74="","",'各会計、関係団体の財政状況及び健全化判断比率'!B74)</f>
        <v>愛媛地方税滞納整理機構</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23</v>
      </c>
      <c r="BX41" s="597"/>
      <c r="BY41" s="598" t="str">
        <f>IF('各会計、関係団体の財政状況及び健全化判断比率'!B75="","",'各会計、関係団体の財政状況及び健全化判断比率'!B75)</f>
        <v>愛媛県後期高齢者医療広域連合（一般会計）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24</v>
      </c>
      <c r="BX42" s="597"/>
      <c r="BY42" s="598" t="str">
        <f>IF('各会計、関係団体の財政状況及び健全化判断比率'!B76="","",'各会計、関係団体の財政状況及び健全化判断比率'!B76)</f>
        <v>愛媛県後期高齢者医療広域連合（後期高齢者医療特別会計）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zkEsLhC3V3Zi9bwpRIirE4gBi/HaejFTWePHapLuJPUJ+fYGp1ED3M/jLk/IJpfETr6ZP3cGeKHt/Zh3g2/6w==" saltValue="CPnjL+wUsxBI3zUvR0gS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51" t="s">
        <v>543</v>
      </c>
      <c r="D34" s="1151"/>
      <c r="E34" s="1152"/>
      <c r="F34" s="32">
        <v>12.52</v>
      </c>
      <c r="G34" s="33">
        <v>13.36</v>
      </c>
      <c r="H34" s="33">
        <v>15.79</v>
      </c>
      <c r="I34" s="33">
        <v>17.02</v>
      </c>
      <c r="J34" s="34">
        <v>17.64</v>
      </c>
      <c r="K34" s="22"/>
      <c r="L34" s="22"/>
      <c r="M34" s="22"/>
      <c r="N34" s="22"/>
      <c r="O34" s="22"/>
      <c r="P34" s="22"/>
    </row>
    <row r="35" spans="1:16" ht="39" customHeight="1" x14ac:dyDescent="0.15">
      <c r="A35" s="22"/>
      <c r="B35" s="35"/>
      <c r="C35" s="1145" t="s">
        <v>544</v>
      </c>
      <c r="D35" s="1146"/>
      <c r="E35" s="1147"/>
      <c r="F35" s="36">
        <v>1.08</v>
      </c>
      <c r="G35" s="37">
        <v>3.05</v>
      </c>
      <c r="H35" s="37">
        <v>1.74</v>
      </c>
      <c r="I35" s="37">
        <v>1.73</v>
      </c>
      <c r="J35" s="38">
        <v>1.74</v>
      </c>
      <c r="K35" s="22"/>
      <c r="L35" s="22"/>
      <c r="M35" s="22"/>
      <c r="N35" s="22"/>
      <c r="O35" s="22"/>
      <c r="P35" s="22"/>
    </row>
    <row r="36" spans="1:16" ht="39" customHeight="1" x14ac:dyDescent="0.15">
      <c r="A36" s="22"/>
      <c r="B36" s="35"/>
      <c r="C36" s="1145" t="s">
        <v>545</v>
      </c>
      <c r="D36" s="1146"/>
      <c r="E36" s="1147"/>
      <c r="F36" s="36">
        <v>0.21</v>
      </c>
      <c r="G36" s="37">
        <v>0.03</v>
      </c>
      <c r="H36" s="37">
        <v>0.02</v>
      </c>
      <c r="I36" s="37">
        <v>0.39</v>
      </c>
      <c r="J36" s="38">
        <v>1.1100000000000001</v>
      </c>
      <c r="K36" s="22"/>
      <c r="L36" s="22"/>
      <c r="M36" s="22"/>
      <c r="N36" s="22"/>
      <c r="O36" s="22"/>
      <c r="P36" s="22"/>
    </row>
    <row r="37" spans="1:16" ht="39" customHeight="1" x14ac:dyDescent="0.15">
      <c r="A37" s="22"/>
      <c r="B37" s="35"/>
      <c r="C37" s="1145" t="s">
        <v>546</v>
      </c>
      <c r="D37" s="1146"/>
      <c r="E37" s="1147"/>
      <c r="F37" s="36">
        <v>0.01</v>
      </c>
      <c r="G37" s="37">
        <v>0.01</v>
      </c>
      <c r="H37" s="37">
        <v>0.01</v>
      </c>
      <c r="I37" s="37">
        <v>0.6</v>
      </c>
      <c r="J37" s="38">
        <v>0.54</v>
      </c>
      <c r="K37" s="22"/>
      <c r="L37" s="22"/>
      <c r="M37" s="22"/>
      <c r="N37" s="22"/>
      <c r="O37" s="22"/>
      <c r="P37" s="22"/>
    </row>
    <row r="38" spans="1:16" ht="39" customHeight="1" x14ac:dyDescent="0.15">
      <c r="A38" s="22"/>
      <c r="B38" s="35"/>
      <c r="C38" s="1145" t="s">
        <v>547</v>
      </c>
      <c r="D38" s="1146"/>
      <c r="E38" s="1147"/>
      <c r="F38" s="36">
        <v>0.41</v>
      </c>
      <c r="G38" s="37">
        <v>0.26</v>
      </c>
      <c r="H38" s="37">
        <v>0.36</v>
      </c>
      <c r="I38" s="37">
        <v>0.5</v>
      </c>
      <c r="J38" s="38">
        <v>0.31</v>
      </c>
      <c r="K38" s="22"/>
      <c r="L38" s="22"/>
      <c r="M38" s="22"/>
      <c r="N38" s="22"/>
      <c r="O38" s="22"/>
      <c r="P38" s="22"/>
    </row>
    <row r="39" spans="1:16" ht="39" customHeight="1" x14ac:dyDescent="0.15">
      <c r="A39" s="22"/>
      <c r="B39" s="35"/>
      <c r="C39" s="1145" t="s">
        <v>548</v>
      </c>
      <c r="D39" s="1146"/>
      <c r="E39" s="1147"/>
      <c r="F39" s="36">
        <v>1.27</v>
      </c>
      <c r="G39" s="37">
        <v>1.39</v>
      </c>
      <c r="H39" s="37">
        <v>0.96</v>
      </c>
      <c r="I39" s="37">
        <v>0.48</v>
      </c>
      <c r="J39" s="38">
        <v>0.19</v>
      </c>
      <c r="K39" s="22"/>
      <c r="L39" s="22"/>
      <c r="M39" s="22"/>
      <c r="N39" s="22"/>
      <c r="O39" s="22"/>
      <c r="P39" s="22"/>
    </row>
    <row r="40" spans="1:16" ht="39" customHeight="1" x14ac:dyDescent="0.15">
      <c r="A40" s="22"/>
      <c r="B40" s="35"/>
      <c r="C40" s="1145" t="s">
        <v>549</v>
      </c>
      <c r="D40" s="1146"/>
      <c r="E40" s="1147"/>
      <c r="F40" s="36">
        <v>0.09</v>
      </c>
      <c r="G40" s="37">
        <v>0.01</v>
      </c>
      <c r="H40" s="37">
        <v>0.01</v>
      </c>
      <c r="I40" s="37">
        <v>0.46</v>
      </c>
      <c r="J40" s="38">
        <v>0.15</v>
      </c>
      <c r="K40" s="22"/>
      <c r="L40" s="22"/>
      <c r="M40" s="22"/>
      <c r="N40" s="22"/>
      <c r="O40" s="22"/>
      <c r="P40" s="22"/>
    </row>
    <row r="41" spans="1:16" ht="39" customHeight="1" x14ac:dyDescent="0.15">
      <c r="A41" s="22"/>
      <c r="B41" s="35"/>
      <c r="C41" s="1145" t="s">
        <v>550</v>
      </c>
      <c r="D41" s="1146"/>
      <c r="E41" s="1147"/>
      <c r="F41" s="36">
        <v>0.1</v>
      </c>
      <c r="G41" s="37">
        <v>0.02</v>
      </c>
      <c r="H41" s="37">
        <v>0.02</v>
      </c>
      <c r="I41" s="37">
        <v>0.03</v>
      </c>
      <c r="J41" s="38">
        <v>0.06</v>
      </c>
      <c r="K41" s="22"/>
      <c r="L41" s="22"/>
      <c r="M41" s="22"/>
      <c r="N41" s="22"/>
      <c r="O41" s="22"/>
      <c r="P41" s="22"/>
    </row>
    <row r="42" spans="1:16" ht="39" customHeight="1" x14ac:dyDescent="0.15">
      <c r="A42" s="22"/>
      <c r="B42" s="39"/>
      <c r="C42" s="1145" t="s">
        <v>551</v>
      </c>
      <c r="D42" s="1146"/>
      <c r="E42" s="1147"/>
      <c r="F42" s="36" t="s">
        <v>497</v>
      </c>
      <c r="G42" s="37" t="s">
        <v>497</v>
      </c>
      <c r="H42" s="37" t="s">
        <v>497</v>
      </c>
      <c r="I42" s="37" t="s">
        <v>497</v>
      </c>
      <c r="J42" s="38" t="s">
        <v>497</v>
      </c>
      <c r="K42" s="22"/>
      <c r="L42" s="22"/>
      <c r="M42" s="22"/>
      <c r="N42" s="22"/>
      <c r="O42" s="22"/>
      <c r="P42" s="22"/>
    </row>
    <row r="43" spans="1:16" ht="39" customHeight="1" thickBot="1" x14ac:dyDescent="0.2">
      <c r="A43" s="22"/>
      <c r="B43" s="40"/>
      <c r="C43" s="1148" t="s">
        <v>552</v>
      </c>
      <c r="D43" s="1149"/>
      <c r="E43" s="1150"/>
      <c r="F43" s="41">
        <v>0.56000000000000005</v>
      </c>
      <c r="G43" s="42">
        <v>0.37</v>
      </c>
      <c r="H43" s="42">
        <v>0.56000000000000005</v>
      </c>
      <c r="I43" s="42">
        <v>0.5</v>
      </c>
      <c r="J43" s="43">
        <v>0.15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eWMHQ8TLCOAnjAcM/WuC+UxMuhqQbPCYUJ4ahxE/xN52GBEJmMk3fzwU0CzRvMf2M1kps1HsDkuoZY2/mKrBg==" saltValue="xNznJv84KH0XLjUSvxCg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1235</v>
      </c>
      <c r="L45" s="60">
        <v>1173</v>
      </c>
      <c r="M45" s="60">
        <v>1188</v>
      </c>
      <c r="N45" s="60">
        <v>1122</v>
      </c>
      <c r="O45" s="61">
        <v>1162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497</v>
      </c>
      <c r="L47" s="64" t="s">
        <v>497</v>
      </c>
      <c r="M47" s="64" t="s">
        <v>497</v>
      </c>
      <c r="N47" s="64" t="s">
        <v>497</v>
      </c>
      <c r="O47" s="65" t="s">
        <v>497</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255</v>
      </c>
      <c r="L48" s="64">
        <v>265</v>
      </c>
      <c r="M48" s="64">
        <v>248</v>
      </c>
      <c r="N48" s="64">
        <v>252</v>
      </c>
      <c r="O48" s="65">
        <v>249</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497</v>
      </c>
      <c r="L49" s="64" t="s">
        <v>497</v>
      </c>
      <c r="M49" s="64" t="s">
        <v>497</v>
      </c>
      <c r="N49" s="64" t="s">
        <v>497</v>
      </c>
      <c r="O49" s="65" t="s">
        <v>497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497</v>
      </c>
      <c r="L50" s="64" t="s">
        <v>497</v>
      </c>
      <c r="M50" s="64" t="s">
        <v>497</v>
      </c>
      <c r="N50" s="64" t="s">
        <v>497</v>
      </c>
      <c r="O50" s="65" t="s">
        <v>497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497</v>
      </c>
      <c r="L51" s="64" t="s">
        <v>497</v>
      </c>
      <c r="M51" s="64" t="s">
        <v>497</v>
      </c>
      <c r="N51" s="64" t="s">
        <v>497</v>
      </c>
      <c r="O51" s="65" t="s">
        <v>497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1077</v>
      </c>
      <c r="L52" s="64">
        <v>1021</v>
      </c>
      <c r="M52" s="64">
        <v>977</v>
      </c>
      <c r="N52" s="64">
        <v>924</v>
      </c>
      <c r="O52" s="65">
        <v>937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413</v>
      </c>
      <c r="L53" s="69">
        <v>417</v>
      </c>
      <c r="M53" s="69">
        <v>459</v>
      </c>
      <c r="N53" s="69">
        <v>450</v>
      </c>
      <c r="O53" s="70">
        <v>474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Ze88sjSlP7MWzmP1u0RYBmeFxlS+WbxYCIT7p/xqBxJM7bg/mgHWY7eZlp1jp+0Cg0lI9qu/0zswAk21Ey8Pw==" saltValue="BiqiSXl7E39Q3FAgpQbn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184" t="s">
        <v>30</v>
      </c>
      <c r="C41" s="1185"/>
      <c r="D41" s="105"/>
      <c r="E41" s="1190" t="s">
        <v>31</v>
      </c>
      <c r="F41" s="1190"/>
      <c r="G41" s="1190"/>
      <c r="H41" s="1191"/>
      <c r="I41" s="343">
        <v>9981</v>
      </c>
      <c r="J41" s="344">
        <v>9777</v>
      </c>
      <c r="K41" s="344">
        <v>9004</v>
      </c>
      <c r="L41" s="344">
        <v>8704</v>
      </c>
      <c r="M41" s="345">
        <v>7982</v>
      </c>
    </row>
    <row r="42" spans="2:13" ht="27.75" customHeight="1" x14ac:dyDescent="0.15">
      <c r="B42" s="1186"/>
      <c r="C42" s="1187"/>
      <c r="D42" s="106"/>
      <c r="E42" s="1192" t="s">
        <v>32</v>
      </c>
      <c r="F42" s="1192"/>
      <c r="G42" s="1192"/>
      <c r="H42" s="1193"/>
      <c r="I42" s="346" t="s">
        <v>497</v>
      </c>
      <c r="J42" s="347" t="s">
        <v>497</v>
      </c>
      <c r="K42" s="347" t="s">
        <v>497</v>
      </c>
      <c r="L42" s="347" t="s">
        <v>497</v>
      </c>
      <c r="M42" s="348" t="s">
        <v>497</v>
      </c>
    </row>
    <row r="43" spans="2:13" ht="27.75" customHeight="1" x14ac:dyDescent="0.15">
      <c r="B43" s="1186"/>
      <c r="C43" s="1187"/>
      <c r="D43" s="106"/>
      <c r="E43" s="1192" t="s">
        <v>33</v>
      </c>
      <c r="F43" s="1192"/>
      <c r="G43" s="1192"/>
      <c r="H43" s="1193"/>
      <c r="I43" s="346">
        <v>1971</v>
      </c>
      <c r="J43" s="347">
        <v>1817</v>
      </c>
      <c r="K43" s="347">
        <v>1650</v>
      </c>
      <c r="L43" s="347">
        <v>1486</v>
      </c>
      <c r="M43" s="348">
        <v>1266</v>
      </c>
    </row>
    <row r="44" spans="2:13" ht="27.75" customHeight="1" x14ac:dyDescent="0.15">
      <c r="B44" s="1186"/>
      <c r="C44" s="1187"/>
      <c r="D44" s="106"/>
      <c r="E44" s="1192" t="s">
        <v>34</v>
      </c>
      <c r="F44" s="1192"/>
      <c r="G44" s="1192"/>
      <c r="H44" s="1193"/>
      <c r="I44" s="346" t="s">
        <v>497</v>
      </c>
      <c r="J44" s="347" t="s">
        <v>497</v>
      </c>
      <c r="K44" s="347" t="s">
        <v>497</v>
      </c>
      <c r="L44" s="347" t="s">
        <v>497</v>
      </c>
      <c r="M44" s="348" t="s">
        <v>497</v>
      </c>
    </row>
    <row r="45" spans="2:13" ht="27.75" customHeight="1" x14ac:dyDescent="0.15">
      <c r="B45" s="1186"/>
      <c r="C45" s="1187"/>
      <c r="D45" s="106"/>
      <c r="E45" s="1192" t="s">
        <v>35</v>
      </c>
      <c r="F45" s="1192"/>
      <c r="G45" s="1192"/>
      <c r="H45" s="1193"/>
      <c r="I45" s="346">
        <v>315</v>
      </c>
      <c r="J45" s="347">
        <v>297</v>
      </c>
      <c r="K45" s="347">
        <v>271</v>
      </c>
      <c r="L45" s="347">
        <v>270</v>
      </c>
      <c r="M45" s="348">
        <v>222</v>
      </c>
    </row>
    <row r="46" spans="2:13" ht="27.75" customHeight="1" x14ac:dyDescent="0.15">
      <c r="B46" s="1186"/>
      <c r="C46" s="1187"/>
      <c r="D46" s="107"/>
      <c r="E46" s="1192" t="s">
        <v>36</v>
      </c>
      <c r="F46" s="1192"/>
      <c r="G46" s="1192"/>
      <c r="H46" s="1193"/>
      <c r="I46" s="346" t="s">
        <v>497</v>
      </c>
      <c r="J46" s="347" t="s">
        <v>497</v>
      </c>
      <c r="K46" s="347" t="s">
        <v>497</v>
      </c>
      <c r="L46" s="347" t="s">
        <v>497</v>
      </c>
      <c r="M46" s="348" t="s">
        <v>497</v>
      </c>
    </row>
    <row r="47" spans="2:13" ht="27.75" customHeight="1" x14ac:dyDescent="0.15">
      <c r="B47" s="1186"/>
      <c r="C47" s="1187"/>
      <c r="D47" s="108"/>
      <c r="E47" s="1194" t="s">
        <v>37</v>
      </c>
      <c r="F47" s="1195"/>
      <c r="G47" s="1195"/>
      <c r="H47" s="1196"/>
      <c r="I47" s="346" t="s">
        <v>497</v>
      </c>
      <c r="J47" s="347" t="s">
        <v>497</v>
      </c>
      <c r="K47" s="347" t="s">
        <v>497</v>
      </c>
      <c r="L47" s="347" t="s">
        <v>497</v>
      </c>
      <c r="M47" s="348" t="s">
        <v>497</v>
      </c>
    </row>
    <row r="48" spans="2:13" ht="27.75" customHeight="1" x14ac:dyDescent="0.15">
      <c r="B48" s="1186"/>
      <c r="C48" s="1187"/>
      <c r="D48" s="106"/>
      <c r="E48" s="1192" t="s">
        <v>38</v>
      </c>
      <c r="F48" s="1192"/>
      <c r="G48" s="1192"/>
      <c r="H48" s="1193"/>
      <c r="I48" s="346" t="s">
        <v>497</v>
      </c>
      <c r="J48" s="347" t="s">
        <v>497</v>
      </c>
      <c r="K48" s="347" t="s">
        <v>497</v>
      </c>
      <c r="L48" s="347" t="s">
        <v>497</v>
      </c>
      <c r="M48" s="348" t="s">
        <v>497</v>
      </c>
    </row>
    <row r="49" spans="2:13" ht="27.75" customHeight="1" x14ac:dyDescent="0.15">
      <c r="B49" s="1188"/>
      <c r="C49" s="1189"/>
      <c r="D49" s="106"/>
      <c r="E49" s="1192" t="s">
        <v>39</v>
      </c>
      <c r="F49" s="1192"/>
      <c r="G49" s="1192"/>
      <c r="H49" s="1193"/>
      <c r="I49" s="346" t="s">
        <v>497</v>
      </c>
      <c r="J49" s="347" t="s">
        <v>497</v>
      </c>
      <c r="K49" s="347" t="s">
        <v>497</v>
      </c>
      <c r="L49" s="347" t="s">
        <v>497</v>
      </c>
      <c r="M49" s="348" t="s">
        <v>497</v>
      </c>
    </row>
    <row r="50" spans="2:13" ht="27.75" customHeight="1" x14ac:dyDescent="0.15">
      <c r="B50" s="1197" t="s">
        <v>40</v>
      </c>
      <c r="C50" s="1198"/>
      <c r="D50" s="109"/>
      <c r="E50" s="1192" t="s">
        <v>41</v>
      </c>
      <c r="F50" s="1192"/>
      <c r="G50" s="1192"/>
      <c r="H50" s="1193"/>
      <c r="I50" s="346">
        <v>2084</v>
      </c>
      <c r="J50" s="347">
        <v>2136</v>
      </c>
      <c r="K50" s="347">
        <v>2213</v>
      </c>
      <c r="L50" s="347">
        <v>1894</v>
      </c>
      <c r="M50" s="348">
        <v>1584</v>
      </c>
    </row>
    <row r="51" spans="2:13" ht="27.75" customHeight="1" x14ac:dyDescent="0.15">
      <c r="B51" s="1186"/>
      <c r="C51" s="1187"/>
      <c r="D51" s="106"/>
      <c r="E51" s="1192" t="s">
        <v>42</v>
      </c>
      <c r="F51" s="1192"/>
      <c r="G51" s="1192"/>
      <c r="H51" s="1193"/>
      <c r="I51" s="346">
        <v>1078</v>
      </c>
      <c r="J51" s="347">
        <v>983</v>
      </c>
      <c r="K51" s="347">
        <v>889</v>
      </c>
      <c r="L51" s="347">
        <v>798</v>
      </c>
      <c r="M51" s="348">
        <v>707</v>
      </c>
    </row>
    <row r="52" spans="2:13" ht="27.75" customHeight="1" x14ac:dyDescent="0.15">
      <c r="B52" s="1188"/>
      <c r="C52" s="1189"/>
      <c r="D52" s="106"/>
      <c r="E52" s="1192" t="s">
        <v>43</v>
      </c>
      <c r="F52" s="1192"/>
      <c r="G52" s="1192"/>
      <c r="H52" s="1193"/>
      <c r="I52" s="346">
        <v>7690</v>
      </c>
      <c r="J52" s="347">
        <v>7442</v>
      </c>
      <c r="K52" s="347">
        <v>6887</v>
      </c>
      <c r="L52" s="347">
        <v>6630</v>
      </c>
      <c r="M52" s="348">
        <v>5991</v>
      </c>
    </row>
    <row r="53" spans="2:13" ht="27.75" customHeight="1" thickBot="1" x14ac:dyDescent="0.2">
      <c r="B53" s="1199" t="s">
        <v>19</v>
      </c>
      <c r="C53" s="1200"/>
      <c r="D53" s="110"/>
      <c r="E53" s="1201" t="s">
        <v>44</v>
      </c>
      <c r="F53" s="1201"/>
      <c r="G53" s="1201"/>
      <c r="H53" s="1202"/>
      <c r="I53" s="349">
        <v>1415</v>
      </c>
      <c r="J53" s="350">
        <v>1330</v>
      </c>
      <c r="K53" s="350">
        <v>935</v>
      </c>
      <c r="L53" s="350">
        <v>1138</v>
      </c>
      <c r="M53" s="351">
        <v>1189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1iEnmkf+Xa9A+6OzWm/PysckbM7GHcrGhX9F4uW70z4Bbp0V0e99zfnOnpcCNHCudV3zcncJOD0ZmURd82pLQ==" saltValue="RLJY2lKIfLOZ4nYkdZ5U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11" t="s">
        <v>46</v>
      </c>
      <c r="D55" s="1211"/>
      <c r="E55" s="1212"/>
      <c r="F55" s="352">
        <v>1118</v>
      </c>
      <c r="G55" s="352">
        <v>948</v>
      </c>
      <c r="H55" s="353">
        <v>778</v>
      </c>
    </row>
    <row r="56" spans="2:8" ht="52.5" customHeight="1" x14ac:dyDescent="0.15">
      <c r="B56" s="122"/>
      <c r="C56" s="1213" t="s">
        <v>47</v>
      </c>
      <c r="D56" s="1213"/>
      <c r="E56" s="1214"/>
      <c r="F56" s="354">
        <v>446</v>
      </c>
      <c r="G56" s="354">
        <v>312</v>
      </c>
      <c r="H56" s="355">
        <v>233</v>
      </c>
    </row>
    <row r="57" spans="2:8" ht="53.25" customHeight="1" x14ac:dyDescent="0.15">
      <c r="B57" s="122"/>
      <c r="C57" s="1215" t="s">
        <v>48</v>
      </c>
      <c r="D57" s="1215"/>
      <c r="E57" s="1216"/>
      <c r="F57" s="356">
        <v>774</v>
      </c>
      <c r="G57" s="356">
        <v>766</v>
      </c>
      <c r="H57" s="357">
        <v>703</v>
      </c>
    </row>
    <row r="58" spans="2:8" ht="45.75" customHeight="1" x14ac:dyDescent="0.15">
      <c r="B58" s="123"/>
      <c r="C58" s="1203" t="s">
        <v>575</v>
      </c>
      <c r="D58" s="1204"/>
      <c r="E58" s="1205"/>
      <c r="F58" s="358">
        <v>294</v>
      </c>
      <c r="G58" s="358">
        <v>308</v>
      </c>
      <c r="H58" s="359">
        <v>320</v>
      </c>
    </row>
    <row r="59" spans="2:8" ht="45.75" customHeight="1" x14ac:dyDescent="0.15">
      <c r="B59" s="123"/>
      <c r="C59" s="1203" t="s">
        <v>576</v>
      </c>
      <c r="D59" s="1204"/>
      <c r="E59" s="1205"/>
      <c r="F59" s="358">
        <v>374</v>
      </c>
      <c r="G59" s="358">
        <v>350</v>
      </c>
      <c r="H59" s="359">
        <v>275</v>
      </c>
    </row>
    <row r="60" spans="2:8" ht="45.75" customHeight="1" x14ac:dyDescent="0.15">
      <c r="B60" s="123"/>
      <c r="C60" s="1203" t="s">
        <v>570</v>
      </c>
      <c r="D60" s="1204"/>
      <c r="E60" s="1205"/>
      <c r="F60" s="358">
        <v>52</v>
      </c>
      <c r="G60" s="358">
        <v>52</v>
      </c>
      <c r="H60" s="359">
        <v>52</v>
      </c>
    </row>
    <row r="61" spans="2:8" ht="45.75" customHeight="1" x14ac:dyDescent="0.15">
      <c r="B61" s="123"/>
      <c r="C61" s="1203" t="s">
        <v>571</v>
      </c>
      <c r="D61" s="1204"/>
      <c r="E61" s="1205"/>
      <c r="F61" s="358">
        <v>51</v>
      </c>
      <c r="G61" s="358">
        <v>51</v>
      </c>
      <c r="H61" s="359">
        <v>51</v>
      </c>
    </row>
    <row r="62" spans="2:8" ht="45.75" customHeight="1" thickBot="1" x14ac:dyDescent="0.2">
      <c r="B62" s="124"/>
      <c r="C62" s="1206" t="s">
        <v>572</v>
      </c>
      <c r="D62" s="1207"/>
      <c r="E62" s="1208"/>
      <c r="F62" s="360">
        <v>3</v>
      </c>
      <c r="G62" s="360">
        <v>4</v>
      </c>
      <c r="H62" s="361">
        <v>4</v>
      </c>
    </row>
    <row r="63" spans="2:8" ht="52.5" customHeight="1" thickBot="1" x14ac:dyDescent="0.2">
      <c r="B63" s="125"/>
      <c r="C63" s="1209" t="s">
        <v>49</v>
      </c>
      <c r="D63" s="1209"/>
      <c r="E63" s="1210"/>
      <c r="F63" s="362">
        <v>2337</v>
      </c>
      <c r="G63" s="362">
        <v>2026</v>
      </c>
      <c r="H63" s="363">
        <v>1714</v>
      </c>
    </row>
    <row r="64" spans="2:8" x14ac:dyDescent="0.15"/>
  </sheetData>
  <sheetProtection algorithmName="SHA-512" hashValue="gM58CigR9e4WLwmWxRgudPQDJQwFR4t3d62OAV0dRXPZZxnIsMhUlMKlpcx6FA2pHWv2JV6WS8wxLX1UdTXwmw==" saltValue="OREe2JTXpONIitZsQfan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534</v>
      </c>
      <c r="G2" s="139"/>
      <c r="H2" s="140"/>
    </row>
    <row r="3" spans="1:8" x14ac:dyDescent="0.15">
      <c r="A3" s="136" t="s">
        <v>527</v>
      </c>
      <c r="B3" s="141"/>
      <c r="C3" s="142"/>
      <c r="D3" s="143">
        <v>252371</v>
      </c>
      <c r="E3" s="144"/>
      <c r="F3" s="145">
        <v>126525</v>
      </c>
      <c r="G3" s="146"/>
      <c r="H3" s="147"/>
    </row>
    <row r="4" spans="1:8" x14ac:dyDescent="0.15">
      <c r="A4" s="148"/>
      <c r="B4" s="149"/>
      <c r="C4" s="150"/>
      <c r="D4" s="151">
        <v>113533</v>
      </c>
      <c r="E4" s="152"/>
      <c r="F4" s="153">
        <v>67052</v>
      </c>
      <c r="G4" s="154"/>
      <c r="H4" s="155"/>
    </row>
    <row r="5" spans="1:8" x14ac:dyDescent="0.15">
      <c r="A5" s="136" t="s">
        <v>529</v>
      </c>
      <c r="B5" s="141"/>
      <c r="C5" s="142"/>
      <c r="D5" s="143">
        <v>231471</v>
      </c>
      <c r="E5" s="144"/>
      <c r="F5" s="145">
        <v>122054</v>
      </c>
      <c r="G5" s="146"/>
      <c r="H5" s="147"/>
    </row>
    <row r="6" spans="1:8" x14ac:dyDescent="0.15">
      <c r="A6" s="148"/>
      <c r="B6" s="149"/>
      <c r="C6" s="150"/>
      <c r="D6" s="151">
        <v>120264</v>
      </c>
      <c r="E6" s="152"/>
      <c r="F6" s="153">
        <v>68298</v>
      </c>
      <c r="G6" s="154"/>
      <c r="H6" s="155"/>
    </row>
    <row r="7" spans="1:8" x14ac:dyDescent="0.15">
      <c r="A7" s="136" t="s">
        <v>530</v>
      </c>
      <c r="B7" s="141"/>
      <c r="C7" s="142"/>
      <c r="D7" s="143">
        <v>133933</v>
      </c>
      <c r="E7" s="144"/>
      <c r="F7" s="145">
        <v>111644</v>
      </c>
      <c r="G7" s="146"/>
      <c r="H7" s="147"/>
    </row>
    <row r="8" spans="1:8" x14ac:dyDescent="0.15">
      <c r="A8" s="148"/>
      <c r="B8" s="149"/>
      <c r="C8" s="150"/>
      <c r="D8" s="151">
        <v>67419</v>
      </c>
      <c r="E8" s="152"/>
      <c r="F8" s="153">
        <v>66606</v>
      </c>
      <c r="G8" s="154"/>
      <c r="H8" s="155"/>
    </row>
    <row r="9" spans="1:8" x14ac:dyDescent="0.15">
      <c r="A9" s="136" t="s">
        <v>531</v>
      </c>
      <c r="B9" s="141"/>
      <c r="C9" s="142"/>
      <c r="D9" s="143">
        <v>271716</v>
      </c>
      <c r="E9" s="144"/>
      <c r="F9" s="145">
        <v>127917</v>
      </c>
      <c r="G9" s="146"/>
      <c r="H9" s="147"/>
    </row>
    <row r="10" spans="1:8" x14ac:dyDescent="0.15">
      <c r="A10" s="148"/>
      <c r="B10" s="149"/>
      <c r="C10" s="150"/>
      <c r="D10" s="151">
        <v>92490</v>
      </c>
      <c r="E10" s="152"/>
      <c r="F10" s="153">
        <v>69746</v>
      </c>
      <c r="G10" s="154"/>
      <c r="H10" s="155"/>
    </row>
    <row r="11" spans="1:8" x14ac:dyDescent="0.15">
      <c r="A11" s="136" t="s">
        <v>532</v>
      </c>
      <c r="B11" s="141"/>
      <c r="C11" s="142"/>
      <c r="D11" s="143">
        <v>158428</v>
      </c>
      <c r="E11" s="144"/>
      <c r="F11" s="145">
        <v>135931</v>
      </c>
      <c r="G11" s="146"/>
      <c r="H11" s="147"/>
    </row>
    <row r="12" spans="1:8" x14ac:dyDescent="0.15">
      <c r="A12" s="148"/>
      <c r="B12" s="149"/>
      <c r="C12" s="156"/>
      <c r="D12" s="151">
        <v>60832</v>
      </c>
      <c r="E12" s="152"/>
      <c r="F12" s="153">
        <v>75320</v>
      </c>
      <c r="G12" s="154"/>
      <c r="H12" s="155"/>
    </row>
    <row r="13" spans="1:8" x14ac:dyDescent="0.15">
      <c r="A13" s="136"/>
      <c r="B13" s="141"/>
      <c r="C13" s="157"/>
      <c r="D13" s="158">
        <v>209584</v>
      </c>
      <c r="E13" s="159"/>
      <c r="F13" s="160">
        <v>124814</v>
      </c>
      <c r="G13" s="161"/>
      <c r="H13" s="147"/>
    </row>
    <row r="14" spans="1:8" x14ac:dyDescent="0.15">
      <c r="A14" s="148"/>
      <c r="B14" s="149"/>
      <c r="C14" s="150"/>
      <c r="D14" s="151">
        <v>90908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1.1299999999999999</v>
      </c>
      <c r="C19" s="162">
        <f>ROUND(VALUE(SUBSTITUTE(実質収支比率等に係る経年分析!G$48,"▲","-")),2)</f>
        <v>3.09</v>
      </c>
      <c r="D19" s="162">
        <f>ROUND(VALUE(SUBSTITUTE(実質収支比率等に係る経年分析!H$48,"▲","-")),2)</f>
        <v>1.78</v>
      </c>
      <c r="E19" s="162">
        <f>ROUND(VALUE(SUBSTITUTE(実質収支比率等に係る経年分析!I$48,"▲","-")),2)</f>
        <v>1.77</v>
      </c>
      <c r="F19" s="162">
        <f>ROUND(VALUE(SUBSTITUTE(実質収支比率等に係る経年分析!J$48,"▲","-")),2)</f>
        <v>1.78</v>
      </c>
    </row>
    <row r="20" spans="1:11" x14ac:dyDescent="0.15">
      <c r="A20" s="162" t="s">
        <v>53</v>
      </c>
      <c r="B20" s="162">
        <f>ROUND(VALUE(SUBSTITUTE(実質収支比率等に係る経年分析!F$47,"▲","-")),2)</f>
        <v>25.65</v>
      </c>
      <c r="C20" s="162">
        <f>ROUND(VALUE(SUBSTITUTE(実質収支比率等に係る経年分析!G$47,"▲","-")),2)</f>
        <v>24.54</v>
      </c>
      <c r="D20" s="162">
        <f>ROUND(VALUE(SUBSTITUTE(実質収支比率等に係る経年分析!H$47,"▲","-")),2)</f>
        <v>27.56</v>
      </c>
      <c r="E20" s="162">
        <f>ROUND(VALUE(SUBSTITUTE(実質収支比率等に係る経年分析!I$47,"▲","-")),2)</f>
        <v>23.43</v>
      </c>
      <c r="F20" s="162">
        <f>ROUND(VALUE(SUBSTITUTE(実質収支比率等に係る経年分析!J$47,"▲","-")),2)</f>
        <v>18.850000000000001</v>
      </c>
    </row>
    <row r="21" spans="1:11" x14ac:dyDescent="0.15">
      <c r="A21" s="162" t="s">
        <v>54</v>
      </c>
      <c r="B21" s="162">
        <f>IF(ISNUMBER(VALUE(SUBSTITUTE(実質収支比率等に係る経年分析!F$49,"▲","-"))),ROUND(VALUE(SUBSTITUTE(実質収支比率等に係る経年分析!F$49,"▲","-")),2),NA())</f>
        <v>1.78</v>
      </c>
      <c r="C21" s="162">
        <f>IF(ISNUMBER(VALUE(SUBSTITUTE(実質収支比率等に係る経年分析!G$49,"▲","-"))),ROUND(VALUE(SUBSTITUTE(実質収支比率等に係る経年分析!G$49,"▲","-")),2),NA())</f>
        <v>2.0099999999999998</v>
      </c>
      <c r="D21" s="162">
        <f>IF(ISNUMBER(VALUE(SUBSTITUTE(実質収支比率等に係る経年分析!H$49,"▲","-"))),ROUND(VALUE(SUBSTITUTE(実質収支比率等に係る経年分析!H$49,"▲","-")),2),NA())</f>
        <v>-0.21</v>
      </c>
      <c r="E21" s="162">
        <f>IF(ISNUMBER(VALUE(SUBSTITUTE(実質収支比率等に係る経年分析!I$49,"▲","-"))),ROUND(VALUE(SUBSTITUTE(実質収支比率等に係る経年分析!I$49,"▲","-")),2),NA())</f>
        <v>-4.21</v>
      </c>
      <c r="F21" s="162">
        <f>IF(ISNUMBER(VALUE(SUBSTITUTE(実質収支比率等に係る経年分析!J$49,"▲","-"))),ROUND(VALUE(SUBSTITUTE(実質収支比率等に係る経年分析!J$49,"▲","-")),2),NA())</f>
        <v>-4.0599999999999996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0.56000000000000005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0.56000000000000005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0.15</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農業集落排水事業会計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浄化槽事業会計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15">
      <c r="A31" s="163" t="str">
        <f>IF(連結実質赤字比率に係る赤字・黒字の構成分析!C$39="",NA(),連結実質赤字比率に係る赤字・黒字の構成分析!C$39)</f>
        <v>船舶事業会計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x14ac:dyDescent="0.15">
      <c r="A32" s="163" t="str">
        <f>IF(連結実質赤字比率に係る赤字・黒字の構成分析!C$38="",NA(),連結実質赤字比率に係る赤字・黒字の構成分析!C$38)</f>
        <v>国民健康保険事業会計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1.1100000000000001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1.74</v>
      </c>
    </row>
    <row r="36" spans="1:16" x14ac:dyDescent="0.15">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17.64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1077</v>
      </c>
      <c r="E42" s="164"/>
      <c r="F42" s="164"/>
      <c r="G42" s="164">
        <f>'実質公債費比率（分子）の構造'!L$52</f>
        <v>1021</v>
      </c>
      <c r="H42" s="164"/>
      <c r="I42" s="164"/>
      <c r="J42" s="164">
        <f>'実質公債費比率（分子）の構造'!M$52</f>
        <v>977</v>
      </c>
      <c r="K42" s="164"/>
      <c r="L42" s="164"/>
      <c r="M42" s="164">
        <f>'実質公債費比率（分子）の構造'!N$52</f>
        <v>924</v>
      </c>
      <c r="N42" s="164"/>
      <c r="O42" s="164"/>
      <c r="P42" s="164">
        <f>'実質公債費比率（分子）の構造'!O$52</f>
        <v>937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255</v>
      </c>
      <c r="C46" s="164"/>
      <c r="D46" s="164"/>
      <c r="E46" s="164">
        <f>'実質公債費比率（分子）の構造'!L$48</f>
        <v>265</v>
      </c>
      <c r="F46" s="164"/>
      <c r="G46" s="164"/>
      <c r="H46" s="164">
        <f>'実質公債費比率（分子）の構造'!M$48</f>
        <v>248</v>
      </c>
      <c r="I46" s="164"/>
      <c r="J46" s="164"/>
      <c r="K46" s="164">
        <f>'実質公債費比率（分子）の構造'!N$48</f>
        <v>252</v>
      </c>
      <c r="L46" s="164"/>
      <c r="M46" s="164"/>
      <c r="N46" s="164">
        <f>'実質公債費比率（分子）の構造'!O$48</f>
        <v>249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1235</v>
      </c>
      <c r="C49" s="164"/>
      <c r="D49" s="164"/>
      <c r="E49" s="164">
        <f>'実質公債費比率（分子）の構造'!L$45</f>
        <v>1173</v>
      </c>
      <c r="F49" s="164"/>
      <c r="G49" s="164"/>
      <c r="H49" s="164">
        <f>'実質公債費比率（分子）の構造'!M$45</f>
        <v>1188</v>
      </c>
      <c r="I49" s="164"/>
      <c r="J49" s="164"/>
      <c r="K49" s="164">
        <f>'実質公債費比率（分子）の構造'!N$45</f>
        <v>1122</v>
      </c>
      <c r="L49" s="164"/>
      <c r="M49" s="164"/>
      <c r="N49" s="164">
        <f>'実質公債費比率（分子）の構造'!O$45</f>
        <v>1162</v>
      </c>
      <c r="O49" s="164"/>
      <c r="P49" s="164"/>
    </row>
    <row r="50" spans="1:16" x14ac:dyDescent="0.15">
      <c r="A50" s="164" t="s">
        <v>67</v>
      </c>
      <c r="B50" s="164" t="e">
        <f>NA()</f>
        <v>#N/A</v>
      </c>
      <c r="C50" s="164">
        <f>IF(ISNUMBER('実質公債費比率（分子）の構造'!K$53),'実質公債費比率（分子）の構造'!K$53,NA())</f>
        <v>413</v>
      </c>
      <c r="D50" s="164" t="e">
        <f>NA()</f>
        <v>#N/A</v>
      </c>
      <c r="E50" s="164" t="e">
        <f>NA()</f>
        <v>#N/A</v>
      </c>
      <c r="F50" s="164">
        <f>IF(ISNUMBER('実質公債費比率（分子）の構造'!L$53),'実質公債費比率（分子）の構造'!L$53,NA())</f>
        <v>417</v>
      </c>
      <c r="G50" s="164" t="e">
        <f>NA()</f>
        <v>#N/A</v>
      </c>
      <c r="H50" s="164" t="e">
        <f>NA()</f>
        <v>#N/A</v>
      </c>
      <c r="I50" s="164">
        <f>IF(ISNUMBER('実質公債費比率（分子）の構造'!M$53),'実質公債費比率（分子）の構造'!M$53,NA())</f>
        <v>459</v>
      </c>
      <c r="J50" s="164" t="e">
        <f>NA()</f>
        <v>#N/A</v>
      </c>
      <c r="K50" s="164" t="e">
        <f>NA()</f>
        <v>#N/A</v>
      </c>
      <c r="L50" s="164">
        <f>IF(ISNUMBER('実質公債費比率（分子）の構造'!N$53),'実質公債費比率（分子）の構造'!N$53,NA())</f>
        <v>450</v>
      </c>
      <c r="M50" s="164" t="e">
        <f>NA()</f>
        <v>#N/A</v>
      </c>
      <c r="N50" s="164" t="e">
        <f>NA()</f>
        <v>#N/A</v>
      </c>
      <c r="O50" s="164">
        <f>IF(ISNUMBER('実質公債費比率（分子）の構造'!O$53),'実質公債費比率（分子）の構造'!O$53,NA())</f>
        <v>474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7690</v>
      </c>
      <c r="E56" s="163"/>
      <c r="F56" s="163"/>
      <c r="G56" s="163">
        <f>'将来負担比率（分子）の構造'!J$52</f>
        <v>7442</v>
      </c>
      <c r="H56" s="163"/>
      <c r="I56" s="163"/>
      <c r="J56" s="163">
        <f>'将来負担比率（分子）の構造'!K$52</f>
        <v>6887</v>
      </c>
      <c r="K56" s="163"/>
      <c r="L56" s="163"/>
      <c r="M56" s="163">
        <f>'将来負担比率（分子）の構造'!L$52</f>
        <v>6630</v>
      </c>
      <c r="N56" s="163"/>
      <c r="O56" s="163"/>
      <c r="P56" s="163">
        <f>'将来負担比率（分子）の構造'!M$52</f>
        <v>5991</v>
      </c>
    </row>
    <row r="57" spans="1:16" x14ac:dyDescent="0.15">
      <c r="A57" s="163" t="s">
        <v>42</v>
      </c>
      <c r="B57" s="163"/>
      <c r="C57" s="163"/>
      <c r="D57" s="163">
        <f>'将来負担比率（分子）の構造'!I$51</f>
        <v>1078</v>
      </c>
      <c r="E57" s="163"/>
      <c r="F57" s="163"/>
      <c r="G57" s="163">
        <f>'将来負担比率（分子）の構造'!J$51</f>
        <v>983</v>
      </c>
      <c r="H57" s="163"/>
      <c r="I57" s="163"/>
      <c r="J57" s="163">
        <f>'将来負担比率（分子）の構造'!K$51</f>
        <v>889</v>
      </c>
      <c r="K57" s="163"/>
      <c r="L57" s="163"/>
      <c r="M57" s="163">
        <f>'将来負担比率（分子）の構造'!L$51</f>
        <v>798</v>
      </c>
      <c r="N57" s="163"/>
      <c r="O57" s="163"/>
      <c r="P57" s="163">
        <f>'将来負担比率（分子）の構造'!M$51</f>
        <v>707</v>
      </c>
    </row>
    <row r="58" spans="1:16" x14ac:dyDescent="0.15">
      <c r="A58" s="163" t="s">
        <v>41</v>
      </c>
      <c r="B58" s="163"/>
      <c r="C58" s="163"/>
      <c r="D58" s="163">
        <f>'将来負担比率（分子）の構造'!I$50</f>
        <v>2084</v>
      </c>
      <c r="E58" s="163"/>
      <c r="F58" s="163"/>
      <c r="G58" s="163">
        <f>'将来負担比率（分子）の構造'!J$50</f>
        <v>2136</v>
      </c>
      <c r="H58" s="163"/>
      <c r="I58" s="163"/>
      <c r="J58" s="163">
        <f>'将来負担比率（分子）の構造'!K$50</f>
        <v>2213</v>
      </c>
      <c r="K58" s="163"/>
      <c r="L58" s="163"/>
      <c r="M58" s="163">
        <f>'将来負担比率（分子）の構造'!L$50</f>
        <v>1894</v>
      </c>
      <c r="N58" s="163"/>
      <c r="O58" s="163"/>
      <c r="P58" s="163">
        <f>'将来負担比率（分子）の構造'!M$50</f>
        <v>1584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315</v>
      </c>
      <c r="C62" s="163"/>
      <c r="D62" s="163"/>
      <c r="E62" s="163">
        <f>'将来負担比率（分子）の構造'!J$45</f>
        <v>297</v>
      </c>
      <c r="F62" s="163"/>
      <c r="G62" s="163"/>
      <c r="H62" s="163">
        <f>'将来負担比率（分子）の構造'!K$45</f>
        <v>271</v>
      </c>
      <c r="I62" s="163"/>
      <c r="J62" s="163"/>
      <c r="K62" s="163">
        <f>'将来負担比率（分子）の構造'!L$45</f>
        <v>270</v>
      </c>
      <c r="L62" s="163"/>
      <c r="M62" s="163"/>
      <c r="N62" s="163">
        <f>'将来負担比率（分子）の構造'!M$45</f>
        <v>222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1971</v>
      </c>
      <c r="C64" s="163"/>
      <c r="D64" s="163"/>
      <c r="E64" s="163">
        <f>'将来負担比率（分子）の構造'!J$43</f>
        <v>1817</v>
      </c>
      <c r="F64" s="163"/>
      <c r="G64" s="163"/>
      <c r="H64" s="163">
        <f>'将来負担比率（分子）の構造'!K$43</f>
        <v>1650</v>
      </c>
      <c r="I64" s="163"/>
      <c r="J64" s="163"/>
      <c r="K64" s="163">
        <f>'将来負担比率（分子）の構造'!L$43</f>
        <v>1486</v>
      </c>
      <c r="L64" s="163"/>
      <c r="M64" s="163"/>
      <c r="N64" s="163">
        <f>'将来負担比率（分子）の構造'!M$43</f>
        <v>1266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9981</v>
      </c>
      <c r="C66" s="163"/>
      <c r="D66" s="163"/>
      <c r="E66" s="163">
        <f>'将来負担比率（分子）の構造'!J$41</f>
        <v>9777</v>
      </c>
      <c r="F66" s="163"/>
      <c r="G66" s="163"/>
      <c r="H66" s="163">
        <f>'将来負担比率（分子）の構造'!K$41</f>
        <v>9004</v>
      </c>
      <c r="I66" s="163"/>
      <c r="J66" s="163"/>
      <c r="K66" s="163">
        <f>'将来負担比率（分子）の構造'!L$41</f>
        <v>8704</v>
      </c>
      <c r="L66" s="163"/>
      <c r="M66" s="163"/>
      <c r="N66" s="163">
        <f>'将来負担比率（分子）の構造'!M$41</f>
        <v>7982</v>
      </c>
      <c r="O66" s="163"/>
      <c r="P66" s="163"/>
    </row>
    <row r="67" spans="1:16" x14ac:dyDescent="0.15">
      <c r="A67" s="163" t="s">
        <v>71</v>
      </c>
      <c r="B67" s="163" t="e">
        <f>NA()</f>
        <v>#N/A</v>
      </c>
      <c r="C67" s="163">
        <f>IF(ISNUMBER('将来負担比率（分子）の構造'!I$53), IF('将来負担比率（分子）の構造'!I$53 &lt; 0, 0, '将来負担比率（分子）の構造'!I$53), NA())</f>
        <v>1415</v>
      </c>
      <c r="D67" s="163" t="e">
        <f>NA()</f>
        <v>#N/A</v>
      </c>
      <c r="E67" s="163" t="e">
        <f>NA()</f>
        <v>#N/A</v>
      </c>
      <c r="F67" s="163">
        <f>IF(ISNUMBER('将来負担比率（分子）の構造'!J$53), IF('将来負担比率（分子）の構造'!J$53 &lt; 0, 0, '将来負担比率（分子）の構造'!J$53), NA())</f>
        <v>1330</v>
      </c>
      <c r="G67" s="163" t="e">
        <f>NA()</f>
        <v>#N/A</v>
      </c>
      <c r="H67" s="163" t="e">
        <f>NA()</f>
        <v>#N/A</v>
      </c>
      <c r="I67" s="163">
        <f>IF(ISNUMBER('将来負担比率（分子）の構造'!K$53), IF('将来負担比率（分子）の構造'!K$53 &lt; 0, 0, '将来負担比率（分子）の構造'!K$53), NA())</f>
        <v>935</v>
      </c>
      <c r="J67" s="163" t="e">
        <f>NA()</f>
        <v>#N/A</v>
      </c>
      <c r="K67" s="163" t="e">
        <f>NA()</f>
        <v>#N/A</v>
      </c>
      <c r="L67" s="163">
        <f>IF(ISNUMBER('将来負担比率（分子）の構造'!L$53), IF('将来負担比率（分子）の構造'!L$53 &lt; 0, 0, '将来負担比率（分子）の構造'!L$53), NA())</f>
        <v>1138</v>
      </c>
      <c r="M67" s="163" t="e">
        <f>NA()</f>
        <v>#N/A</v>
      </c>
      <c r="N67" s="163" t="e">
        <f>NA()</f>
        <v>#N/A</v>
      </c>
      <c r="O67" s="163">
        <f>IF(ISNUMBER('将来負担比率（分子）の構造'!M$53), IF('将来負担比率（分子）の構造'!M$53 &lt; 0, 0, '将来負担比率（分子）の構造'!M$53), NA())</f>
        <v>1189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1118</v>
      </c>
      <c r="C72" s="167">
        <f>基金残高に係る経年分析!G55</f>
        <v>948</v>
      </c>
      <c r="D72" s="167">
        <f>基金残高に係る経年分析!H55</f>
        <v>778</v>
      </c>
    </row>
    <row r="73" spans="1:16" x14ac:dyDescent="0.15">
      <c r="A73" s="166" t="s">
        <v>74</v>
      </c>
      <c r="B73" s="167">
        <f>基金残高に係る経年分析!F56</f>
        <v>446</v>
      </c>
      <c r="C73" s="167">
        <f>基金残高に係る経年分析!G56</f>
        <v>312</v>
      </c>
      <c r="D73" s="167">
        <f>基金残高に係る経年分析!H56</f>
        <v>233</v>
      </c>
    </row>
    <row r="74" spans="1:16" x14ac:dyDescent="0.15">
      <c r="A74" s="166" t="s">
        <v>75</v>
      </c>
      <c r="B74" s="167">
        <f>基金残高に係る経年分析!F57</f>
        <v>774</v>
      </c>
      <c r="C74" s="167">
        <f>基金残高に係る経年分析!G57</f>
        <v>766</v>
      </c>
      <c r="D74" s="167">
        <f>基金残高に係る経年分析!H57</f>
        <v>703</v>
      </c>
    </row>
  </sheetData>
  <sheetProtection algorithmName="SHA-512" hashValue="cDl+K+eN693C30sqb+bFdCM6pYwCLgXHzDZvqksDEvE8Oim2Bns+SovDOUxGNMi4rTqt8mC69BT0h2G/m1vWtQ==" saltValue="9My91FNglefqr3PkyWZ1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540761</v>
      </c>
      <c r="S5" s="613"/>
      <c r="T5" s="613"/>
      <c r="U5" s="613"/>
      <c r="V5" s="613"/>
      <c r="W5" s="613"/>
      <c r="X5" s="613"/>
      <c r="Y5" s="614"/>
      <c r="Z5" s="615">
        <v>8</v>
      </c>
      <c r="AA5" s="615"/>
      <c r="AB5" s="615"/>
      <c r="AC5" s="615"/>
      <c r="AD5" s="616">
        <v>540761</v>
      </c>
      <c r="AE5" s="616"/>
      <c r="AF5" s="616"/>
      <c r="AG5" s="616"/>
      <c r="AH5" s="616"/>
      <c r="AI5" s="616"/>
      <c r="AJ5" s="616"/>
      <c r="AK5" s="616"/>
      <c r="AL5" s="617">
        <v>12.9</v>
      </c>
      <c r="AM5" s="618"/>
      <c r="AN5" s="618"/>
      <c r="AO5" s="619"/>
      <c r="AP5" s="609" t="s">
        <v>217</v>
      </c>
      <c r="AQ5" s="610"/>
      <c r="AR5" s="610"/>
      <c r="AS5" s="610"/>
      <c r="AT5" s="610"/>
      <c r="AU5" s="610"/>
      <c r="AV5" s="610"/>
      <c r="AW5" s="610"/>
      <c r="AX5" s="610"/>
      <c r="AY5" s="610"/>
      <c r="AZ5" s="610"/>
      <c r="BA5" s="610"/>
      <c r="BB5" s="610"/>
      <c r="BC5" s="610"/>
      <c r="BD5" s="610"/>
      <c r="BE5" s="610"/>
      <c r="BF5" s="611"/>
      <c r="BG5" s="623">
        <v>540761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27687</v>
      </c>
      <c r="S6" s="624"/>
      <c r="T6" s="624"/>
      <c r="U6" s="624"/>
      <c r="V6" s="624"/>
      <c r="W6" s="624"/>
      <c r="X6" s="624"/>
      <c r="Y6" s="625"/>
      <c r="Z6" s="626">
        <v>0.4</v>
      </c>
      <c r="AA6" s="626"/>
      <c r="AB6" s="626"/>
      <c r="AC6" s="626"/>
      <c r="AD6" s="627">
        <v>27687</v>
      </c>
      <c r="AE6" s="627"/>
      <c r="AF6" s="627"/>
      <c r="AG6" s="627"/>
      <c r="AH6" s="627"/>
      <c r="AI6" s="627"/>
      <c r="AJ6" s="627"/>
      <c r="AK6" s="627"/>
      <c r="AL6" s="628">
        <v>0.7</v>
      </c>
      <c r="AM6" s="629"/>
      <c r="AN6" s="629"/>
      <c r="AO6" s="630"/>
      <c r="AP6" s="620" t="s">
        <v>222</v>
      </c>
      <c r="AQ6" s="621"/>
      <c r="AR6" s="621"/>
      <c r="AS6" s="621"/>
      <c r="AT6" s="621"/>
      <c r="AU6" s="621"/>
      <c r="AV6" s="621"/>
      <c r="AW6" s="621"/>
      <c r="AX6" s="621"/>
      <c r="AY6" s="621"/>
      <c r="AZ6" s="621"/>
      <c r="BA6" s="621"/>
      <c r="BB6" s="621"/>
      <c r="BC6" s="621"/>
      <c r="BD6" s="621"/>
      <c r="BE6" s="621"/>
      <c r="BF6" s="622"/>
      <c r="BG6" s="623">
        <v>540761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68399</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68399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497</v>
      </c>
      <c r="S7" s="624"/>
      <c r="T7" s="624"/>
      <c r="U7" s="624"/>
      <c r="V7" s="624"/>
      <c r="W7" s="624"/>
      <c r="X7" s="624"/>
      <c r="Y7" s="625"/>
      <c r="Z7" s="626">
        <v>0</v>
      </c>
      <c r="AA7" s="626"/>
      <c r="AB7" s="626"/>
      <c r="AC7" s="626"/>
      <c r="AD7" s="627">
        <v>497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240447</v>
      </c>
      <c r="BH7" s="624"/>
      <c r="BI7" s="624"/>
      <c r="BJ7" s="624"/>
      <c r="BK7" s="624"/>
      <c r="BL7" s="624"/>
      <c r="BM7" s="624"/>
      <c r="BN7" s="625"/>
      <c r="BO7" s="626">
        <v>44.5</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1260778</v>
      </c>
      <c r="CS7" s="624"/>
      <c r="CT7" s="624"/>
      <c r="CU7" s="624"/>
      <c r="CV7" s="624"/>
      <c r="CW7" s="624"/>
      <c r="CX7" s="624"/>
      <c r="CY7" s="625"/>
      <c r="CZ7" s="626">
        <v>18.8</v>
      </c>
      <c r="DA7" s="626"/>
      <c r="DB7" s="626"/>
      <c r="DC7" s="626"/>
      <c r="DD7" s="632">
        <v>48482</v>
      </c>
      <c r="DE7" s="624"/>
      <c r="DF7" s="624"/>
      <c r="DG7" s="624"/>
      <c r="DH7" s="624"/>
      <c r="DI7" s="624"/>
      <c r="DJ7" s="624"/>
      <c r="DK7" s="624"/>
      <c r="DL7" s="624"/>
      <c r="DM7" s="624"/>
      <c r="DN7" s="624"/>
      <c r="DO7" s="624"/>
      <c r="DP7" s="625"/>
      <c r="DQ7" s="632">
        <v>1073323</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4714</v>
      </c>
      <c r="S8" s="624"/>
      <c r="T8" s="624"/>
      <c r="U8" s="624"/>
      <c r="V8" s="624"/>
      <c r="W8" s="624"/>
      <c r="X8" s="624"/>
      <c r="Y8" s="625"/>
      <c r="Z8" s="626">
        <v>0.1</v>
      </c>
      <c r="AA8" s="626"/>
      <c r="AB8" s="626"/>
      <c r="AC8" s="626"/>
      <c r="AD8" s="627">
        <v>4714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8322</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1250444</v>
      </c>
      <c r="CS8" s="624"/>
      <c r="CT8" s="624"/>
      <c r="CU8" s="624"/>
      <c r="CV8" s="624"/>
      <c r="CW8" s="624"/>
      <c r="CX8" s="624"/>
      <c r="CY8" s="625"/>
      <c r="CZ8" s="626">
        <v>18.7</v>
      </c>
      <c r="DA8" s="626"/>
      <c r="DB8" s="626"/>
      <c r="DC8" s="626"/>
      <c r="DD8" s="632">
        <v>20298</v>
      </c>
      <c r="DE8" s="624"/>
      <c r="DF8" s="624"/>
      <c r="DG8" s="624"/>
      <c r="DH8" s="624"/>
      <c r="DI8" s="624"/>
      <c r="DJ8" s="624"/>
      <c r="DK8" s="624"/>
      <c r="DL8" s="624"/>
      <c r="DM8" s="624"/>
      <c r="DN8" s="624"/>
      <c r="DO8" s="624"/>
      <c r="DP8" s="625"/>
      <c r="DQ8" s="632">
        <v>944441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6969</v>
      </c>
      <c r="S9" s="624"/>
      <c r="T9" s="624"/>
      <c r="U9" s="624"/>
      <c r="V9" s="624"/>
      <c r="W9" s="624"/>
      <c r="X9" s="624"/>
      <c r="Y9" s="625"/>
      <c r="Z9" s="626">
        <v>0.1</v>
      </c>
      <c r="AA9" s="626"/>
      <c r="AB9" s="626"/>
      <c r="AC9" s="626"/>
      <c r="AD9" s="627">
        <v>6969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199794</v>
      </c>
      <c r="BH9" s="624"/>
      <c r="BI9" s="624"/>
      <c r="BJ9" s="624"/>
      <c r="BK9" s="624"/>
      <c r="BL9" s="624"/>
      <c r="BM9" s="624"/>
      <c r="BN9" s="625"/>
      <c r="BO9" s="626">
        <v>36.9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531885</v>
      </c>
      <c r="CS9" s="624"/>
      <c r="CT9" s="624"/>
      <c r="CU9" s="624"/>
      <c r="CV9" s="624"/>
      <c r="CW9" s="624"/>
      <c r="CX9" s="624"/>
      <c r="CY9" s="625"/>
      <c r="CZ9" s="626">
        <v>8</v>
      </c>
      <c r="DA9" s="626"/>
      <c r="DB9" s="626"/>
      <c r="DC9" s="626"/>
      <c r="DD9" s="632">
        <v>34893</v>
      </c>
      <c r="DE9" s="624"/>
      <c r="DF9" s="624"/>
      <c r="DG9" s="624"/>
      <c r="DH9" s="624"/>
      <c r="DI9" s="624"/>
      <c r="DJ9" s="624"/>
      <c r="DK9" s="624"/>
      <c r="DL9" s="624"/>
      <c r="DM9" s="624"/>
      <c r="DN9" s="624"/>
      <c r="DO9" s="624"/>
      <c r="DP9" s="625"/>
      <c r="DQ9" s="632">
        <v>452320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10074</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167917</v>
      </c>
      <c r="S11" s="624"/>
      <c r="T11" s="624"/>
      <c r="U11" s="624"/>
      <c r="V11" s="624"/>
      <c r="W11" s="624"/>
      <c r="X11" s="624"/>
      <c r="Y11" s="625"/>
      <c r="Z11" s="628">
        <v>2.5</v>
      </c>
      <c r="AA11" s="629"/>
      <c r="AB11" s="629"/>
      <c r="AC11" s="635"/>
      <c r="AD11" s="632">
        <v>167917</v>
      </c>
      <c r="AE11" s="624"/>
      <c r="AF11" s="624"/>
      <c r="AG11" s="624"/>
      <c r="AH11" s="624"/>
      <c r="AI11" s="624"/>
      <c r="AJ11" s="624"/>
      <c r="AK11" s="625"/>
      <c r="AL11" s="628">
        <v>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22257</v>
      </c>
      <c r="BH11" s="624"/>
      <c r="BI11" s="624"/>
      <c r="BJ11" s="624"/>
      <c r="BK11" s="624"/>
      <c r="BL11" s="624"/>
      <c r="BM11" s="624"/>
      <c r="BN11" s="625"/>
      <c r="BO11" s="626">
        <v>4.0999999999999996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566436</v>
      </c>
      <c r="CS11" s="624"/>
      <c r="CT11" s="624"/>
      <c r="CU11" s="624"/>
      <c r="CV11" s="624"/>
      <c r="CW11" s="624"/>
      <c r="CX11" s="624"/>
      <c r="CY11" s="625"/>
      <c r="CZ11" s="626">
        <v>8.5</v>
      </c>
      <c r="DA11" s="626"/>
      <c r="DB11" s="626"/>
      <c r="DC11" s="626"/>
      <c r="DD11" s="632">
        <v>466649</v>
      </c>
      <c r="DE11" s="624"/>
      <c r="DF11" s="624"/>
      <c r="DG11" s="624"/>
      <c r="DH11" s="624"/>
      <c r="DI11" s="624"/>
      <c r="DJ11" s="624"/>
      <c r="DK11" s="624"/>
      <c r="DL11" s="624"/>
      <c r="DM11" s="624"/>
      <c r="DN11" s="624"/>
      <c r="DO11" s="624"/>
      <c r="DP11" s="625"/>
      <c r="DQ11" s="632">
        <v>126697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248260</v>
      </c>
      <c r="BH12" s="624"/>
      <c r="BI12" s="624"/>
      <c r="BJ12" s="624"/>
      <c r="BK12" s="624"/>
      <c r="BL12" s="624"/>
      <c r="BM12" s="624"/>
      <c r="BN12" s="625"/>
      <c r="BO12" s="626">
        <v>45.9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193625</v>
      </c>
      <c r="CS12" s="624"/>
      <c r="CT12" s="624"/>
      <c r="CU12" s="624"/>
      <c r="CV12" s="624"/>
      <c r="CW12" s="624"/>
      <c r="CX12" s="624"/>
      <c r="CY12" s="625"/>
      <c r="CZ12" s="626">
        <v>2.9</v>
      </c>
      <c r="DA12" s="626"/>
      <c r="DB12" s="626"/>
      <c r="DC12" s="626"/>
      <c r="DD12" s="632">
        <v>1431</v>
      </c>
      <c r="DE12" s="624"/>
      <c r="DF12" s="624"/>
      <c r="DG12" s="624"/>
      <c r="DH12" s="624"/>
      <c r="DI12" s="624"/>
      <c r="DJ12" s="624"/>
      <c r="DK12" s="624"/>
      <c r="DL12" s="624"/>
      <c r="DM12" s="624"/>
      <c r="DN12" s="624"/>
      <c r="DO12" s="624"/>
      <c r="DP12" s="625"/>
      <c r="DQ12" s="632">
        <v>128864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248058</v>
      </c>
      <c r="BH13" s="624"/>
      <c r="BI13" s="624"/>
      <c r="BJ13" s="624"/>
      <c r="BK13" s="624"/>
      <c r="BL13" s="624"/>
      <c r="BM13" s="624"/>
      <c r="BN13" s="625"/>
      <c r="BO13" s="626">
        <v>45.9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765787</v>
      </c>
      <c r="CS13" s="624"/>
      <c r="CT13" s="624"/>
      <c r="CU13" s="624"/>
      <c r="CV13" s="624"/>
      <c r="CW13" s="624"/>
      <c r="CX13" s="624"/>
      <c r="CY13" s="625"/>
      <c r="CZ13" s="626">
        <v>11.4</v>
      </c>
      <c r="DA13" s="626"/>
      <c r="DB13" s="626"/>
      <c r="DC13" s="626"/>
      <c r="DD13" s="632">
        <v>332142</v>
      </c>
      <c r="DE13" s="624"/>
      <c r="DF13" s="624"/>
      <c r="DG13" s="624"/>
      <c r="DH13" s="624"/>
      <c r="DI13" s="624"/>
      <c r="DJ13" s="624"/>
      <c r="DK13" s="624"/>
      <c r="DL13" s="624"/>
      <c r="DM13" s="624"/>
      <c r="DN13" s="624"/>
      <c r="DO13" s="624"/>
      <c r="DP13" s="625"/>
      <c r="DQ13" s="632">
        <v>496734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26422</v>
      </c>
      <c r="BH14" s="624"/>
      <c r="BI14" s="624"/>
      <c r="BJ14" s="624"/>
      <c r="BK14" s="624"/>
      <c r="BL14" s="624"/>
      <c r="BM14" s="624"/>
      <c r="BN14" s="625"/>
      <c r="BO14" s="626">
        <v>4.9000000000000004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301279</v>
      </c>
      <c r="CS14" s="624"/>
      <c r="CT14" s="624"/>
      <c r="CU14" s="624"/>
      <c r="CV14" s="624"/>
      <c r="CW14" s="624"/>
      <c r="CX14" s="624"/>
      <c r="CY14" s="625"/>
      <c r="CZ14" s="626">
        <v>4.5</v>
      </c>
      <c r="DA14" s="626"/>
      <c r="DB14" s="626"/>
      <c r="DC14" s="626"/>
      <c r="DD14" s="632" t="s">
        <v>122</v>
      </c>
      <c r="DE14" s="624"/>
      <c r="DF14" s="624"/>
      <c r="DG14" s="624"/>
      <c r="DH14" s="624"/>
      <c r="DI14" s="624"/>
      <c r="DJ14" s="624"/>
      <c r="DK14" s="624"/>
      <c r="DL14" s="624"/>
      <c r="DM14" s="624"/>
      <c r="DN14" s="624"/>
      <c r="DO14" s="624"/>
      <c r="DP14" s="625"/>
      <c r="DQ14" s="632">
        <v>279110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3269</v>
      </c>
      <c r="S15" s="624"/>
      <c r="T15" s="624"/>
      <c r="U15" s="624"/>
      <c r="V15" s="624"/>
      <c r="W15" s="624"/>
      <c r="X15" s="624"/>
      <c r="Y15" s="625"/>
      <c r="Z15" s="626">
        <v>0</v>
      </c>
      <c r="AA15" s="626"/>
      <c r="AB15" s="626"/>
      <c r="AC15" s="626"/>
      <c r="AD15" s="627">
        <v>3269</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25632</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501075</v>
      </c>
      <c r="CS15" s="624"/>
      <c r="CT15" s="624"/>
      <c r="CU15" s="624"/>
      <c r="CV15" s="624"/>
      <c r="CW15" s="624"/>
      <c r="CX15" s="624"/>
      <c r="CY15" s="625"/>
      <c r="CZ15" s="626">
        <v>7.5</v>
      </c>
      <c r="DA15" s="626"/>
      <c r="DB15" s="626"/>
      <c r="DC15" s="626"/>
      <c r="DD15" s="632">
        <v>60137</v>
      </c>
      <c r="DE15" s="624"/>
      <c r="DF15" s="624"/>
      <c r="DG15" s="624"/>
      <c r="DH15" s="624"/>
      <c r="DI15" s="624"/>
      <c r="DJ15" s="624"/>
      <c r="DK15" s="624"/>
      <c r="DL15" s="624"/>
      <c r="DM15" s="624"/>
      <c r="DN15" s="624"/>
      <c r="DO15" s="624"/>
      <c r="DP15" s="625"/>
      <c r="DQ15" s="632">
        <v>404859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14413</v>
      </c>
      <c r="S16" s="624"/>
      <c r="T16" s="624"/>
      <c r="U16" s="624"/>
      <c r="V16" s="624"/>
      <c r="W16" s="624"/>
      <c r="X16" s="624"/>
      <c r="Y16" s="625"/>
      <c r="Z16" s="626">
        <v>0.2</v>
      </c>
      <c r="AA16" s="626"/>
      <c r="AB16" s="626"/>
      <c r="AC16" s="626"/>
      <c r="AD16" s="627">
        <v>14413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5760</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1940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25349</v>
      </c>
      <c r="S17" s="624"/>
      <c r="T17" s="624"/>
      <c r="U17" s="624"/>
      <c r="V17" s="624"/>
      <c r="W17" s="624"/>
      <c r="X17" s="624"/>
      <c r="Y17" s="625"/>
      <c r="Z17" s="626">
        <v>0.4</v>
      </c>
      <c r="AA17" s="626"/>
      <c r="AB17" s="626"/>
      <c r="AC17" s="626"/>
      <c r="AD17" s="627">
        <v>25349</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1162203</v>
      </c>
      <c r="CS17" s="624"/>
      <c r="CT17" s="624"/>
      <c r="CU17" s="624"/>
      <c r="CV17" s="624"/>
      <c r="CW17" s="624"/>
      <c r="CX17" s="624"/>
      <c r="CY17" s="625"/>
      <c r="CZ17" s="626">
        <v>17.399999999999999</v>
      </c>
      <c r="DA17" s="626"/>
      <c r="DB17" s="626"/>
      <c r="DC17" s="626"/>
      <c r="DD17" s="632" t="s">
        <v>122</v>
      </c>
      <c r="DE17" s="624"/>
      <c r="DF17" s="624"/>
      <c r="DG17" s="624"/>
      <c r="DH17" s="624"/>
      <c r="DI17" s="624"/>
      <c r="DJ17" s="624"/>
      <c r="DK17" s="624"/>
      <c r="DL17" s="624"/>
      <c r="DM17" s="624"/>
      <c r="DN17" s="624"/>
      <c r="DO17" s="624"/>
      <c r="DP17" s="625"/>
      <c r="DQ17" s="632">
        <v>1104958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2326</v>
      </c>
      <c r="S18" s="624"/>
      <c r="T18" s="624"/>
      <c r="U18" s="624"/>
      <c r="V18" s="624"/>
      <c r="W18" s="624"/>
      <c r="X18" s="624"/>
      <c r="Y18" s="625"/>
      <c r="Z18" s="626">
        <v>0</v>
      </c>
      <c r="AA18" s="626"/>
      <c r="AB18" s="626"/>
      <c r="AC18" s="626"/>
      <c r="AD18" s="627">
        <v>2326</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82200</v>
      </c>
      <c r="CS18" s="624"/>
      <c r="CT18" s="624"/>
      <c r="CU18" s="624"/>
      <c r="CV18" s="624"/>
      <c r="CW18" s="624"/>
      <c r="CX18" s="624"/>
      <c r="CY18" s="625"/>
      <c r="CZ18" s="626">
        <v>1.2</v>
      </c>
      <c r="DA18" s="626"/>
      <c r="DB18" s="626"/>
      <c r="DC18" s="626"/>
      <c r="DD18" s="632" t="s">
        <v>122</v>
      </c>
      <c r="DE18" s="624"/>
      <c r="DF18" s="624"/>
      <c r="DG18" s="624"/>
      <c r="DH18" s="624"/>
      <c r="DI18" s="624"/>
      <c r="DJ18" s="624"/>
      <c r="DK18" s="624"/>
      <c r="DL18" s="624"/>
      <c r="DM18" s="624"/>
      <c r="DN18" s="624"/>
      <c r="DO18" s="624"/>
      <c r="DP18" s="625"/>
      <c r="DQ18" s="632">
        <v>82200</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20236</v>
      </c>
      <c r="S19" s="624"/>
      <c r="T19" s="624"/>
      <c r="U19" s="624"/>
      <c r="V19" s="624"/>
      <c r="W19" s="624"/>
      <c r="X19" s="624"/>
      <c r="Y19" s="625"/>
      <c r="Z19" s="626">
        <v>0.3</v>
      </c>
      <c r="AA19" s="626"/>
      <c r="AB19" s="626"/>
      <c r="AC19" s="626"/>
      <c r="AD19" s="627">
        <v>20236</v>
      </c>
      <c r="AE19" s="627"/>
      <c r="AF19" s="627"/>
      <c r="AG19" s="627"/>
      <c r="AH19" s="627"/>
      <c r="AI19" s="627"/>
      <c r="AJ19" s="627"/>
      <c r="AK19" s="627"/>
      <c r="AL19" s="628">
        <v>0.5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2787</v>
      </c>
      <c r="S20" s="624"/>
      <c r="T20" s="624"/>
      <c r="U20" s="624"/>
      <c r="V20" s="624"/>
      <c r="W20" s="624"/>
      <c r="X20" s="624"/>
      <c r="Y20" s="625"/>
      <c r="Z20" s="626">
        <v>0</v>
      </c>
      <c r="AA20" s="626"/>
      <c r="AB20" s="626"/>
      <c r="AC20" s="626"/>
      <c r="AD20" s="627">
        <v>2787</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6689871</v>
      </c>
      <c r="CS20" s="624"/>
      <c r="CT20" s="624"/>
      <c r="CU20" s="624"/>
      <c r="CV20" s="624"/>
      <c r="CW20" s="624"/>
      <c r="CX20" s="624"/>
      <c r="CY20" s="625"/>
      <c r="CZ20" s="626">
        <v>100</v>
      </c>
      <c r="DA20" s="626"/>
      <c r="DB20" s="626"/>
      <c r="DC20" s="626"/>
      <c r="DD20" s="632">
        <v>964032</v>
      </c>
      <c r="DE20" s="624"/>
      <c r="DF20" s="624"/>
      <c r="DG20" s="624"/>
      <c r="DH20" s="624"/>
      <c r="DI20" s="624"/>
      <c r="DJ20" s="624"/>
      <c r="DK20" s="624"/>
      <c r="DL20" s="624"/>
      <c r="DM20" s="624"/>
      <c r="DN20" s="624"/>
      <c r="DO20" s="624"/>
      <c r="DP20" s="625"/>
      <c r="DQ20" s="632">
        <v>5163845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3832584</v>
      </c>
      <c r="S21" s="624"/>
      <c r="T21" s="624"/>
      <c r="U21" s="624"/>
      <c r="V21" s="624"/>
      <c r="W21" s="624"/>
      <c r="X21" s="624"/>
      <c r="Y21" s="625"/>
      <c r="Z21" s="626">
        <v>56.4</v>
      </c>
      <c r="AA21" s="626"/>
      <c r="AB21" s="626"/>
      <c r="AC21" s="626"/>
      <c r="AD21" s="627">
        <v>3351424</v>
      </c>
      <c r="AE21" s="627"/>
      <c r="AF21" s="627"/>
      <c r="AG21" s="627"/>
      <c r="AH21" s="627"/>
      <c r="AI21" s="627"/>
      <c r="AJ21" s="627"/>
      <c r="AK21" s="627"/>
      <c r="AL21" s="628">
        <v>80.2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3351424</v>
      </c>
      <c r="S22" s="624"/>
      <c r="T22" s="624"/>
      <c r="U22" s="624"/>
      <c r="V22" s="624"/>
      <c r="W22" s="624"/>
      <c r="X22" s="624"/>
      <c r="Y22" s="625"/>
      <c r="Z22" s="626">
        <v>49.3</v>
      </c>
      <c r="AA22" s="626"/>
      <c r="AB22" s="626"/>
      <c r="AC22" s="626"/>
      <c r="AD22" s="627">
        <v>3351424</v>
      </c>
      <c r="AE22" s="627"/>
      <c r="AF22" s="627"/>
      <c r="AG22" s="627"/>
      <c r="AH22" s="627"/>
      <c r="AI22" s="627"/>
      <c r="AJ22" s="627"/>
      <c r="AK22" s="627"/>
      <c r="AL22" s="628">
        <v>80.2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481160</v>
      </c>
      <c r="S23" s="624"/>
      <c r="T23" s="624"/>
      <c r="U23" s="624"/>
      <c r="V23" s="624"/>
      <c r="W23" s="624"/>
      <c r="X23" s="624"/>
      <c r="Y23" s="625"/>
      <c r="Z23" s="626">
        <v>7.1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2923504</v>
      </c>
      <c r="CS24" s="613"/>
      <c r="CT24" s="613"/>
      <c r="CU24" s="613"/>
      <c r="CV24" s="613"/>
      <c r="CW24" s="613"/>
      <c r="CX24" s="613"/>
      <c r="CY24" s="614"/>
      <c r="CZ24" s="617">
        <v>43.7</v>
      </c>
      <c r="DA24" s="618"/>
      <c r="DB24" s="618"/>
      <c r="DC24" s="634"/>
      <c r="DD24" s="658">
        <v>2658737</v>
      </c>
      <c r="DE24" s="613"/>
      <c r="DF24" s="613"/>
      <c r="DG24" s="613"/>
      <c r="DH24" s="613"/>
      <c r="DI24" s="613"/>
      <c r="DJ24" s="613"/>
      <c r="DK24" s="614"/>
      <c r="DL24" s="658">
        <v>2509478</v>
      </c>
      <c r="DM24" s="613"/>
      <c r="DN24" s="613"/>
      <c r="DO24" s="613"/>
      <c r="DP24" s="613"/>
      <c r="DQ24" s="613"/>
      <c r="DR24" s="613"/>
      <c r="DS24" s="613"/>
      <c r="DT24" s="613"/>
      <c r="DU24" s="613"/>
      <c r="DV24" s="614"/>
      <c r="DW24" s="617">
        <v>59.9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4624160</v>
      </c>
      <c r="S25" s="624"/>
      <c r="T25" s="624"/>
      <c r="U25" s="624"/>
      <c r="V25" s="624"/>
      <c r="W25" s="624"/>
      <c r="X25" s="624"/>
      <c r="Y25" s="625"/>
      <c r="Z25" s="626">
        <v>68</v>
      </c>
      <c r="AA25" s="626"/>
      <c r="AB25" s="626"/>
      <c r="AC25" s="626"/>
      <c r="AD25" s="627">
        <v>4143000</v>
      </c>
      <c r="AE25" s="627"/>
      <c r="AF25" s="627"/>
      <c r="AG25" s="627"/>
      <c r="AH25" s="627"/>
      <c r="AI25" s="627"/>
      <c r="AJ25" s="627"/>
      <c r="AK25" s="627"/>
      <c r="AL25" s="628">
        <v>99.1</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1437775</v>
      </c>
      <c r="CS25" s="655"/>
      <c r="CT25" s="655"/>
      <c r="CU25" s="655"/>
      <c r="CV25" s="655"/>
      <c r="CW25" s="655"/>
      <c r="CX25" s="655"/>
      <c r="CY25" s="656"/>
      <c r="CZ25" s="628">
        <v>21.5</v>
      </c>
      <c r="DA25" s="653"/>
      <c r="DB25" s="653"/>
      <c r="DC25" s="657"/>
      <c r="DD25" s="632">
        <v>1377236</v>
      </c>
      <c r="DE25" s="655"/>
      <c r="DF25" s="655"/>
      <c r="DG25" s="655"/>
      <c r="DH25" s="655"/>
      <c r="DI25" s="655"/>
      <c r="DJ25" s="655"/>
      <c r="DK25" s="656"/>
      <c r="DL25" s="632">
        <v>1339630</v>
      </c>
      <c r="DM25" s="655"/>
      <c r="DN25" s="655"/>
      <c r="DO25" s="655"/>
      <c r="DP25" s="655"/>
      <c r="DQ25" s="655"/>
      <c r="DR25" s="655"/>
      <c r="DS25" s="655"/>
      <c r="DT25" s="655"/>
      <c r="DU25" s="655"/>
      <c r="DV25" s="656"/>
      <c r="DW25" s="628">
        <v>32</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908157</v>
      </c>
      <c r="CS26" s="624"/>
      <c r="CT26" s="624"/>
      <c r="CU26" s="624"/>
      <c r="CV26" s="624"/>
      <c r="CW26" s="624"/>
      <c r="CX26" s="624"/>
      <c r="CY26" s="625"/>
      <c r="CZ26" s="628">
        <v>13.6</v>
      </c>
      <c r="DA26" s="653"/>
      <c r="DB26" s="653"/>
      <c r="DC26" s="657"/>
      <c r="DD26" s="632">
        <v>860577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27702</v>
      </c>
      <c r="S27" s="624"/>
      <c r="T27" s="624"/>
      <c r="U27" s="624"/>
      <c r="V27" s="624"/>
      <c r="W27" s="624"/>
      <c r="X27" s="624"/>
      <c r="Y27" s="625"/>
      <c r="Z27" s="626">
        <v>0.4</v>
      </c>
      <c r="AA27" s="626"/>
      <c r="AB27" s="626"/>
      <c r="AC27" s="626"/>
      <c r="AD27" s="627">
        <v>186</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540761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323526</v>
      </c>
      <c r="CS27" s="655"/>
      <c r="CT27" s="655"/>
      <c r="CU27" s="655"/>
      <c r="CV27" s="655"/>
      <c r="CW27" s="655"/>
      <c r="CX27" s="655"/>
      <c r="CY27" s="656"/>
      <c r="CZ27" s="628">
        <v>4.8</v>
      </c>
      <c r="DA27" s="653"/>
      <c r="DB27" s="653"/>
      <c r="DC27" s="657"/>
      <c r="DD27" s="632">
        <v>176543</v>
      </c>
      <c r="DE27" s="655"/>
      <c r="DF27" s="655"/>
      <c r="DG27" s="655"/>
      <c r="DH27" s="655"/>
      <c r="DI27" s="655"/>
      <c r="DJ27" s="655"/>
      <c r="DK27" s="656"/>
      <c r="DL27" s="632">
        <v>64890</v>
      </c>
      <c r="DM27" s="655"/>
      <c r="DN27" s="655"/>
      <c r="DO27" s="655"/>
      <c r="DP27" s="655"/>
      <c r="DQ27" s="655"/>
      <c r="DR27" s="655"/>
      <c r="DS27" s="655"/>
      <c r="DT27" s="655"/>
      <c r="DU27" s="655"/>
      <c r="DV27" s="656"/>
      <c r="DW27" s="628">
        <v>1.5</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157908</v>
      </c>
      <c r="S28" s="624"/>
      <c r="T28" s="624"/>
      <c r="U28" s="624"/>
      <c r="V28" s="624"/>
      <c r="W28" s="624"/>
      <c r="X28" s="624"/>
      <c r="Y28" s="625"/>
      <c r="Z28" s="626">
        <v>2.2999999999999998</v>
      </c>
      <c r="AA28" s="626"/>
      <c r="AB28" s="626"/>
      <c r="AC28" s="626"/>
      <c r="AD28" s="627">
        <v>1984</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1162203</v>
      </c>
      <c r="CS28" s="624"/>
      <c r="CT28" s="624"/>
      <c r="CU28" s="624"/>
      <c r="CV28" s="624"/>
      <c r="CW28" s="624"/>
      <c r="CX28" s="624"/>
      <c r="CY28" s="625"/>
      <c r="CZ28" s="628">
        <v>17.399999999999999</v>
      </c>
      <c r="DA28" s="653"/>
      <c r="DB28" s="653"/>
      <c r="DC28" s="657"/>
      <c r="DD28" s="632">
        <v>1104958</v>
      </c>
      <c r="DE28" s="624"/>
      <c r="DF28" s="624"/>
      <c r="DG28" s="624"/>
      <c r="DH28" s="624"/>
      <c r="DI28" s="624"/>
      <c r="DJ28" s="624"/>
      <c r="DK28" s="625"/>
      <c r="DL28" s="632">
        <v>1104958</v>
      </c>
      <c r="DM28" s="624"/>
      <c r="DN28" s="624"/>
      <c r="DO28" s="624"/>
      <c r="DP28" s="624"/>
      <c r="DQ28" s="624"/>
      <c r="DR28" s="624"/>
      <c r="DS28" s="624"/>
      <c r="DT28" s="624"/>
      <c r="DU28" s="624"/>
      <c r="DV28" s="625"/>
      <c r="DW28" s="628">
        <v>26.4</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19074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1162203</v>
      </c>
      <c r="CS29" s="655"/>
      <c r="CT29" s="655"/>
      <c r="CU29" s="655"/>
      <c r="CV29" s="655"/>
      <c r="CW29" s="655"/>
      <c r="CX29" s="655"/>
      <c r="CY29" s="656"/>
      <c r="CZ29" s="628">
        <v>17.399999999999999</v>
      </c>
      <c r="DA29" s="653"/>
      <c r="DB29" s="653"/>
      <c r="DC29" s="657"/>
      <c r="DD29" s="632">
        <v>1104958</v>
      </c>
      <c r="DE29" s="655"/>
      <c r="DF29" s="655"/>
      <c r="DG29" s="655"/>
      <c r="DH29" s="655"/>
      <c r="DI29" s="655"/>
      <c r="DJ29" s="655"/>
      <c r="DK29" s="656"/>
      <c r="DL29" s="632">
        <v>1104958</v>
      </c>
      <c r="DM29" s="655"/>
      <c r="DN29" s="655"/>
      <c r="DO29" s="655"/>
      <c r="DP29" s="655"/>
      <c r="DQ29" s="655"/>
      <c r="DR29" s="655"/>
      <c r="DS29" s="655"/>
      <c r="DT29" s="655"/>
      <c r="DU29" s="655"/>
      <c r="DV29" s="656"/>
      <c r="DW29" s="628">
        <v>26.4</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496845</v>
      </c>
      <c r="S30" s="624"/>
      <c r="T30" s="624"/>
      <c r="U30" s="624"/>
      <c r="V30" s="624"/>
      <c r="W30" s="624"/>
      <c r="X30" s="624"/>
      <c r="Y30" s="625"/>
      <c r="Z30" s="626">
        <v>7.3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1123891</v>
      </c>
      <c r="CS30" s="624"/>
      <c r="CT30" s="624"/>
      <c r="CU30" s="624"/>
      <c r="CV30" s="624"/>
      <c r="CW30" s="624"/>
      <c r="CX30" s="624"/>
      <c r="CY30" s="625"/>
      <c r="CZ30" s="628">
        <v>16.8</v>
      </c>
      <c r="DA30" s="653"/>
      <c r="DB30" s="653"/>
      <c r="DC30" s="657"/>
      <c r="DD30" s="632">
        <v>1066646</v>
      </c>
      <c r="DE30" s="624"/>
      <c r="DF30" s="624"/>
      <c r="DG30" s="624"/>
      <c r="DH30" s="624"/>
      <c r="DI30" s="624"/>
      <c r="DJ30" s="624"/>
      <c r="DK30" s="625"/>
      <c r="DL30" s="632">
        <v>1066646</v>
      </c>
      <c r="DM30" s="624"/>
      <c r="DN30" s="624"/>
      <c r="DO30" s="624"/>
      <c r="DP30" s="624"/>
      <c r="DQ30" s="624"/>
      <c r="DR30" s="624"/>
      <c r="DS30" s="624"/>
      <c r="DT30" s="624"/>
      <c r="DU30" s="624"/>
      <c r="DV30" s="625"/>
      <c r="DW30" s="628">
        <v>25.5</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99.4</v>
      </c>
      <c r="BH31" s="667"/>
      <c r="BI31" s="667"/>
      <c r="BJ31" s="667"/>
      <c r="BK31" s="667"/>
      <c r="BL31" s="667"/>
      <c r="BM31" s="618">
        <v>98.6</v>
      </c>
      <c r="BN31" s="667"/>
      <c r="BO31" s="667"/>
      <c r="BP31" s="667"/>
      <c r="BQ31" s="668"/>
      <c r="BR31" s="679">
        <v>99.4</v>
      </c>
      <c r="BS31" s="667"/>
      <c r="BT31" s="667"/>
      <c r="BU31" s="667"/>
      <c r="BV31" s="667"/>
      <c r="BW31" s="667"/>
      <c r="BX31" s="618">
        <v>98.5</v>
      </c>
      <c r="BY31" s="667"/>
      <c r="BZ31" s="667"/>
      <c r="CA31" s="667"/>
      <c r="CB31" s="668"/>
      <c r="CD31" s="661"/>
      <c r="CE31" s="662"/>
      <c r="CF31" s="620" t="s">
        <v>301</v>
      </c>
      <c r="CG31" s="621"/>
      <c r="CH31" s="621"/>
      <c r="CI31" s="621"/>
      <c r="CJ31" s="621"/>
      <c r="CK31" s="621"/>
      <c r="CL31" s="621"/>
      <c r="CM31" s="621"/>
      <c r="CN31" s="621"/>
      <c r="CO31" s="621"/>
      <c r="CP31" s="621"/>
      <c r="CQ31" s="622"/>
      <c r="CR31" s="623">
        <v>38312</v>
      </c>
      <c r="CS31" s="655"/>
      <c r="CT31" s="655"/>
      <c r="CU31" s="655"/>
      <c r="CV31" s="655"/>
      <c r="CW31" s="655"/>
      <c r="CX31" s="655"/>
      <c r="CY31" s="656"/>
      <c r="CZ31" s="628">
        <v>0.6</v>
      </c>
      <c r="DA31" s="653"/>
      <c r="DB31" s="653"/>
      <c r="DC31" s="657"/>
      <c r="DD31" s="632">
        <v>38312</v>
      </c>
      <c r="DE31" s="655"/>
      <c r="DF31" s="655"/>
      <c r="DG31" s="655"/>
      <c r="DH31" s="655"/>
      <c r="DI31" s="655"/>
      <c r="DJ31" s="655"/>
      <c r="DK31" s="656"/>
      <c r="DL31" s="632">
        <v>38312</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401611</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99.1</v>
      </c>
      <c r="BN32" s="655"/>
      <c r="BO32" s="655"/>
      <c r="BP32" s="655"/>
      <c r="BQ32" s="678"/>
      <c r="BR32" s="680">
        <v>99.6</v>
      </c>
      <c r="BS32" s="655"/>
      <c r="BT32" s="655"/>
      <c r="BU32" s="655"/>
      <c r="BV32" s="655"/>
      <c r="BW32" s="655"/>
      <c r="BX32" s="629">
        <v>99.3</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37529</v>
      </c>
      <c r="S33" s="624"/>
      <c r="T33" s="624"/>
      <c r="U33" s="624"/>
      <c r="V33" s="624"/>
      <c r="W33" s="624"/>
      <c r="X33" s="624"/>
      <c r="Y33" s="625"/>
      <c r="Z33" s="626">
        <v>0.6</v>
      </c>
      <c r="AA33" s="626"/>
      <c r="AB33" s="626"/>
      <c r="AC33" s="626"/>
      <c r="AD33" s="627">
        <v>31888</v>
      </c>
      <c r="AE33" s="627"/>
      <c r="AF33" s="627"/>
      <c r="AG33" s="627"/>
      <c r="AH33" s="627"/>
      <c r="AI33" s="627"/>
      <c r="AJ33" s="627"/>
      <c r="AK33" s="627"/>
      <c r="AL33" s="628">
        <v>0.8</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97.9</v>
      </c>
      <c r="BN33" s="682"/>
      <c r="BO33" s="682"/>
      <c r="BP33" s="682"/>
      <c r="BQ33" s="684"/>
      <c r="BR33" s="681">
        <v>99.1</v>
      </c>
      <c r="BS33" s="682"/>
      <c r="BT33" s="682"/>
      <c r="BU33" s="682"/>
      <c r="BV33" s="682"/>
      <c r="BW33" s="682"/>
      <c r="BX33" s="683">
        <v>97.6</v>
      </c>
      <c r="BY33" s="682"/>
      <c r="BZ33" s="682"/>
      <c r="CA33" s="682"/>
      <c r="CB33" s="684"/>
      <c r="CD33" s="620" t="s">
        <v>308</v>
      </c>
      <c r="CE33" s="621"/>
      <c r="CF33" s="621"/>
      <c r="CG33" s="621"/>
      <c r="CH33" s="621"/>
      <c r="CI33" s="621"/>
      <c r="CJ33" s="621"/>
      <c r="CK33" s="621"/>
      <c r="CL33" s="621"/>
      <c r="CM33" s="621"/>
      <c r="CN33" s="621"/>
      <c r="CO33" s="621"/>
      <c r="CP33" s="621"/>
      <c r="CQ33" s="622"/>
      <c r="CR33" s="623">
        <v>2796575</v>
      </c>
      <c r="CS33" s="655"/>
      <c r="CT33" s="655"/>
      <c r="CU33" s="655"/>
      <c r="CV33" s="655"/>
      <c r="CW33" s="655"/>
      <c r="CX33" s="655"/>
      <c r="CY33" s="656"/>
      <c r="CZ33" s="628">
        <v>41.8</v>
      </c>
      <c r="DA33" s="653"/>
      <c r="DB33" s="653"/>
      <c r="DC33" s="657"/>
      <c r="DD33" s="632">
        <v>2255511</v>
      </c>
      <c r="DE33" s="655"/>
      <c r="DF33" s="655"/>
      <c r="DG33" s="655"/>
      <c r="DH33" s="655"/>
      <c r="DI33" s="655"/>
      <c r="DJ33" s="655"/>
      <c r="DK33" s="656"/>
      <c r="DL33" s="632">
        <v>1445382</v>
      </c>
      <c r="DM33" s="655"/>
      <c r="DN33" s="655"/>
      <c r="DO33" s="655"/>
      <c r="DP33" s="655"/>
      <c r="DQ33" s="655"/>
      <c r="DR33" s="655"/>
      <c r="DS33" s="655"/>
      <c r="DT33" s="655"/>
      <c r="DU33" s="655"/>
      <c r="DV33" s="656"/>
      <c r="DW33" s="628">
        <v>34.5</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77039</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1213538</v>
      </c>
      <c r="CS34" s="624"/>
      <c r="CT34" s="624"/>
      <c r="CU34" s="624"/>
      <c r="CV34" s="624"/>
      <c r="CW34" s="624"/>
      <c r="CX34" s="624"/>
      <c r="CY34" s="625"/>
      <c r="CZ34" s="628">
        <v>18.100000000000001</v>
      </c>
      <c r="DA34" s="653"/>
      <c r="DB34" s="653"/>
      <c r="DC34" s="657"/>
      <c r="DD34" s="632">
        <v>903194</v>
      </c>
      <c r="DE34" s="624"/>
      <c r="DF34" s="624"/>
      <c r="DG34" s="624"/>
      <c r="DH34" s="624"/>
      <c r="DI34" s="624"/>
      <c r="DJ34" s="624"/>
      <c r="DK34" s="625"/>
      <c r="DL34" s="632">
        <v>712995</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404400</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46273</v>
      </c>
      <c r="CS35" s="655"/>
      <c r="CT35" s="655"/>
      <c r="CU35" s="655"/>
      <c r="CV35" s="655"/>
      <c r="CW35" s="655"/>
      <c r="CX35" s="655"/>
      <c r="CY35" s="656"/>
      <c r="CZ35" s="628">
        <v>0.7</v>
      </c>
      <c r="DA35" s="653"/>
      <c r="DB35" s="653"/>
      <c r="DC35" s="657"/>
      <c r="DD35" s="632">
        <v>31254</v>
      </c>
      <c r="DE35" s="655"/>
      <c r="DF35" s="655"/>
      <c r="DG35" s="655"/>
      <c r="DH35" s="655"/>
      <c r="DI35" s="655"/>
      <c r="DJ35" s="655"/>
      <c r="DK35" s="656"/>
      <c r="DL35" s="632">
        <v>31254</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86100</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1065402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12936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689846</v>
      </c>
      <c r="CS36" s="624"/>
      <c r="CT36" s="624"/>
      <c r="CU36" s="624"/>
      <c r="CV36" s="624"/>
      <c r="CW36" s="624"/>
      <c r="CX36" s="624"/>
      <c r="CY36" s="625"/>
      <c r="CZ36" s="628">
        <v>10.3</v>
      </c>
      <c r="DA36" s="653"/>
      <c r="DB36" s="653"/>
      <c r="DC36" s="657"/>
      <c r="DD36" s="632">
        <v>550353</v>
      </c>
      <c r="DE36" s="624"/>
      <c r="DF36" s="624"/>
      <c r="DG36" s="624"/>
      <c r="DH36" s="624"/>
      <c r="DI36" s="624"/>
      <c r="DJ36" s="624"/>
      <c r="DK36" s="625"/>
      <c r="DL36" s="632">
        <v>274403</v>
      </c>
      <c r="DM36" s="624"/>
      <c r="DN36" s="624"/>
      <c r="DO36" s="624"/>
      <c r="DP36" s="624"/>
      <c r="DQ36" s="624"/>
      <c r="DR36" s="624"/>
      <c r="DS36" s="624"/>
      <c r="DT36" s="624"/>
      <c r="DU36" s="624"/>
      <c r="DV36" s="625"/>
      <c r="DW36" s="628">
        <v>6.6</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61352</v>
      </c>
      <c r="S37" s="624"/>
      <c r="T37" s="624"/>
      <c r="U37" s="624"/>
      <c r="V37" s="624"/>
      <c r="W37" s="624"/>
      <c r="X37" s="624"/>
      <c r="Y37" s="625"/>
      <c r="Z37" s="626">
        <v>0.9</v>
      </c>
      <c r="AA37" s="626"/>
      <c r="AB37" s="626"/>
      <c r="AC37" s="626"/>
      <c r="AD37" s="627">
        <v>2650</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315000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-5244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10200</v>
      </c>
      <c r="CS37" s="655"/>
      <c r="CT37" s="655"/>
      <c r="CU37" s="655"/>
      <c r="CV37" s="655"/>
      <c r="CW37" s="655"/>
      <c r="CX37" s="655"/>
      <c r="CY37" s="656"/>
      <c r="CZ37" s="628">
        <v>0.2</v>
      </c>
      <c r="DA37" s="653"/>
      <c r="DB37" s="653"/>
      <c r="DC37" s="657"/>
      <c r="DD37" s="632">
        <v>10200</v>
      </c>
      <c r="DE37" s="655"/>
      <c r="DF37" s="655"/>
      <c r="DG37" s="655"/>
      <c r="DH37" s="655"/>
      <c r="DI37" s="655"/>
      <c r="DJ37" s="655"/>
      <c r="DK37" s="656"/>
      <c r="DL37" s="632">
        <v>10200</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402000</v>
      </c>
      <c r="S38" s="624"/>
      <c r="T38" s="624"/>
      <c r="U38" s="624"/>
      <c r="V38" s="624"/>
      <c r="W38" s="624"/>
      <c r="X38" s="624"/>
      <c r="Y38" s="625"/>
      <c r="Z38" s="626">
        <v>5.9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141800</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987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687402</v>
      </c>
      <c r="CS38" s="624"/>
      <c r="CT38" s="624"/>
      <c r="CU38" s="624"/>
      <c r="CV38" s="624"/>
      <c r="CW38" s="624"/>
      <c r="CX38" s="624"/>
      <c r="CY38" s="625"/>
      <c r="CZ38" s="628">
        <v>10.3</v>
      </c>
      <c r="DA38" s="653"/>
      <c r="DB38" s="653"/>
      <c r="DC38" s="657"/>
      <c r="DD38" s="632">
        <v>612470</v>
      </c>
      <c r="DE38" s="624"/>
      <c r="DF38" s="624"/>
      <c r="DG38" s="624"/>
      <c r="DH38" s="624"/>
      <c r="DI38" s="624"/>
      <c r="DJ38" s="624"/>
      <c r="DK38" s="625"/>
      <c r="DL38" s="632">
        <v>419451</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82200</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1374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92830</v>
      </c>
      <c r="CS39" s="655"/>
      <c r="CT39" s="655"/>
      <c r="CU39" s="655"/>
      <c r="CV39" s="655"/>
      <c r="CW39" s="655"/>
      <c r="CX39" s="655"/>
      <c r="CY39" s="656"/>
      <c r="CZ39" s="628">
        <v>1.4</v>
      </c>
      <c r="DA39" s="653"/>
      <c r="DB39" s="653"/>
      <c r="DC39" s="657"/>
      <c r="DD39" s="632">
        <v>91554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7000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63000</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96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66686</v>
      </c>
      <c r="CS40" s="624"/>
      <c r="CT40" s="624"/>
      <c r="CU40" s="624"/>
      <c r="CV40" s="624"/>
      <c r="CW40" s="624"/>
      <c r="CX40" s="624"/>
      <c r="CY40" s="625"/>
      <c r="CZ40" s="628">
        <v>1</v>
      </c>
      <c r="DA40" s="653"/>
      <c r="DB40" s="653"/>
      <c r="DC40" s="657"/>
      <c r="DD40" s="632">
        <v>66686</v>
      </c>
      <c r="DE40" s="624"/>
      <c r="DF40" s="624"/>
      <c r="DG40" s="624"/>
      <c r="DH40" s="624"/>
      <c r="DI40" s="624"/>
      <c r="DJ40" s="624"/>
      <c r="DK40" s="625"/>
      <c r="DL40" s="632">
        <v>7279</v>
      </c>
      <c r="DM40" s="624"/>
      <c r="DN40" s="624"/>
      <c r="DO40" s="624"/>
      <c r="DP40" s="624"/>
      <c r="DQ40" s="624"/>
      <c r="DR40" s="624"/>
      <c r="DS40" s="624"/>
      <c r="DT40" s="624"/>
      <c r="DU40" s="624"/>
      <c r="DV40" s="625"/>
      <c r="DW40" s="628">
        <v>0.2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6795720</v>
      </c>
      <c r="S41" s="696"/>
      <c r="T41" s="696"/>
      <c r="U41" s="696"/>
      <c r="V41" s="696"/>
      <c r="W41" s="696"/>
      <c r="X41" s="696"/>
      <c r="Y41" s="700"/>
      <c r="Z41" s="701">
        <v>100</v>
      </c>
      <c r="AA41" s="701"/>
      <c r="AB41" s="701"/>
      <c r="AC41" s="701"/>
      <c r="AD41" s="702">
        <v>4179708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119673</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343729</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353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969792</v>
      </c>
      <c r="CS42" s="655"/>
      <c r="CT42" s="655"/>
      <c r="CU42" s="655"/>
      <c r="CV42" s="655"/>
      <c r="CW42" s="655"/>
      <c r="CX42" s="655"/>
      <c r="CY42" s="656"/>
      <c r="CZ42" s="628">
        <v>14.5</v>
      </c>
      <c r="DA42" s="653"/>
      <c r="DB42" s="653"/>
      <c r="DC42" s="657"/>
      <c r="DD42" s="632">
        <v>249597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77738</v>
      </c>
      <c r="CS43" s="655"/>
      <c r="CT43" s="655"/>
      <c r="CU43" s="655"/>
      <c r="CV43" s="655"/>
      <c r="CW43" s="655"/>
      <c r="CX43" s="655"/>
      <c r="CY43" s="656"/>
      <c r="CZ43" s="628">
        <v>1.2</v>
      </c>
      <c r="DA43" s="653"/>
      <c r="DB43" s="653"/>
      <c r="DC43" s="657"/>
      <c r="DD43" s="632">
        <v>77738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964032</v>
      </c>
      <c r="CS44" s="624"/>
      <c r="CT44" s="624"/>
      <c r="CU44" s="624"/>
      <c r="CV44" s="624"/>
      <c r="CW44" s="624"/>
      <c r="CX44" s="624"/>
      <c r="CY44" s="625"/>
      <c r="CZ44" s="628">
        <v>14.4</v>
      </c>
      <c r="DA44" s="629"/>
      <c r="DB44" s="629"/>
      <c r="DC44" s="635"/>
      <c r="DD44" s="632">
        <v>247657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579874</v>
      </c>
      <c r="CS45" s="655"/>
      <c r="CT45" s="655"/>
      <c r="CU45" s="655"/>
      <c r="CV45" s="655"/>
      <c r="CW45" s="655"/>
      <c r="CX45" s="655"/>
      <c r="CY45" s="656"/>
      <c r="CZ45" s="628">
        <v>8.6999999999999993</v>
      </c>
      <c r="DA45" s="653"/>
      <c r="DB45" s="653"/>
      <c r="DC45" s="657"/>
      <c r="DD45" s="632">
        <v>10690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370165</v>
      </c>
      <c r="CS46" s="624"/>
      <c r="CT46" s="624"/>
      <c r="CU46" s="624"/>
      <c r="CV46" s="624"/>
      <c r="CW46" s="624"/>
      <c r="CX46" s="624"/>
      <c r="CY46" s="625"/>
      <c r="CZ46" s="628">
        <v>5.5</v>
      </c>
      <c r="DA46" s="629"/>
      <c r="DB46" s="629"/>
      <c r="DC46" s="635"/>
      <c r="DD46" s="632">
        <v>234650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5760</v>
      </c>
      <c r="CS47" s="655"/>
      <c r="CT47" s="655"/>
      <c r="CU47" s="655"/>
      <c r="CV47" s="655"/>
      <c r="CW47" s="655"/>
      <c r="CX47" s="655"/>
      <c r="CY47" s="656"/>
      <c r="CZ47" s="628">
        <v>0.1</v>
      </c>
      <c r="DA47" s="653"/>
      <c r="DB47" s="653"/>
      <c r="DC47" s="657"/>
      <c r="DD47" s="632">
        <v>1940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6689871</v>
      </c>
      <c r="CS49" s="682"/>
      <c r="CT49" s="682"/>
      <c r="CU49" s="682"/>
      <c r="CV49" s="682"/>
      <c r="CW49" s="682"/>
      <c r="CX49" s="682"/>
      <c r="CY49" s="711"/>
      <c r="CZ49" s="703">
        <v>100</v>
      </c>
      <c r="DA49" s="712"/>
      <c r="DB49" s="712"/>
      <c r="DC49" s="713"/>
      <c r="DD49" s="714">
        <v>5163845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LIqv1xOHP2OG58ZXR/MJ0OYMi28PuRSMsERu0m7PcSFd1wsFkowoG3tmq2JwbvPinhbkNOWCpUTHpc63oRzmg==" saltValue="dSKrdSVFmvmZRMfSVkkI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6764</v>
      </c>
      <c r="R7" s="753"/>
      <c r="S7" s="753"/>
      <c r="T7" s="753"/>
      <c r="U7" s="753"/>
      <c r="V7" s="753">
        <v>6660</v>
      </c>
      <c r="W7" s="753"/>
      <c r="X7" s="753"/>
      <c r="Y7" s="753"/>
      <c r="Z7" s="753"/>
      <c r="AA7" s="753">
        <v>105</v>
      </c>
      <c r="AB7" s="753"/>
      <c r="AC7" s="753"/>
      <c r="AD7" s="753"/>
      <c r="AE7" s="754"/>
      <c r="AF7" s="755">
        <v>72</v>
      </c>
      <c r="AG7" s="756"/>
      <c r="AH7" s="756"/>
      <c r="AI7" s="756"/>
      <c r="AJ7" s="757"/>
      <c r="AK7" s="758">
        <v>404</v>
      </c>
      <c r="AL7" s="759"/>
      <c r="AM7" s="759"/>
      <c r="AN7" s="759"/>
      <c r="AO7" s="759"/>
      <c r="AP7" s="759">
        <v>7982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3</v>
      </c>
      <c r="CI7" s="744"/>
      <c r="CJ7" s="744"/>
      <c r="CK7" s="744"/>
      <c r="CL7" s="745"/>
      <c r="CM7" s="743">
        <v>67</v>
      </c>
      <c r="CN7" s="744"/>
      <c r="CO7" s="744"/>
      <c r="CP7" s="744"/>
      <c r="CQ7" s="745"/>
      <c r="CR7" s="743">
        <v>9</v>
      </c>
      <c r="CS7" s="744"/>
      <c r="CT7" s="744"/>
      <c r="CU7" s="744"/>
      <c r="CV7" s="745"/>
      <c r="CW7" s="743" t="s">
        <v>558</v>
      </c>
      <c r="CX7" s="744"/>
      <c r="CY7" s="744"/>
      <c r="CZ7" s="744"/>
      <c r="DA7" s="745"/>
      <c r="DB7" s="743" t="s">
        <v>558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60</v>
      </c>
      <c r="R8" s="784"/>
      <c r="S8" s="784"/>
      <c r="T8" s="784"/>
      <c r="U8" s="784"/>
      <c r="V8" s="784">
        <v>60</v>
      </c>
      <c r="W8" s="784"/>
      <c r="X8" s="784"/>
      <c r="Y8" s="784"/>
      <c r="Z8" s="784"/>
      <c r="AA8" s="784">
        <v>1</v>
      </c>
      <c r="AB8" s="784"/>
      <c r="AC8" s="784"/>
      <c r="AD8" s="784"/>
      <c r="AE8" s="785"/>
      <c r="AF8" s="786">
        <v>1</v>
      </c>
      <c r="AG8" s="787"/>
      <c r="AH8" s="787"/>
      <c r="AI8" s="787"/>
      <c r="AJ8" s="788"/>
      <c r="AK8" s="769">
        <v>26</v>
      </c>
      <c r="AL8" s="770"/>
      <c r="AM8" s="770"/>
      <c r="AN8" s="770"/>
      <c r="AO8" s="770"/>
      <c r="AP8" s="770" t="s">
        <v>558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3</v>
      </c>
      <c r="CI8" s="777"/>
      <c r="CJ8" s="777"/>
      <c r="CK8" s="777"/>
      <c r="CL8" s="778"/>
      <c r="CM8" s="776">
        <v>-5</v>
      </c>
      <c r="CN8" s="777"/>
      <c r="CO8" s="777"/>
      <c r="CP8" s="777"/>
      <c r="CQ8" s="778"/>
      <c r="CR8" s="776">
        <v>5</v>
      </c>
      <c r="CS8" s="777"/>
      <c r="CT8" s="777"/>
      <c r="CU8" s="777"/>
      <c r="CV8" s="778"/>
      <c r="CW8" s="776" t="s">
        <v>558</v>
      </c>
      <c r="CX8" s="777"/>
      <c r="CY8" s="777"/>
      <c r="CZ8" s="777"/>
      <c r="DA8" s="778"/>
      <c r="DB8" s="776">
        <v>22</v>
      </c>
      <c r="DC8" s="777"/>
      <c r="DD8" s="777"/>
      <c r="DE8" s="777"/>
      <c r="DF8" s="778"/>
      <c r="DG8" s="776" t="s">
        <v>558</v>
      </c>
      <c r="DH8" s="777"/>
      <c r="DI8" s="777"/>
      <c r="DJ8" s="777"/>
      <c r="DK8" s="778"/>
      <c r="DL8" s="776" t="s">
        <v>558</v>
      </c>
      <c r="DM8" s="777"/>
      <c r="DN8" s="777"/>
      <c r="DO8" s="777"/>
      <c r="DP8" s="778"/>
      <c r="DQ8" s="776" t="s">
        <v>558</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4</v>
      </c>
      <c r="R9" s="784"/>
      <c r="S9" s="784"/>
      <c r="T9" s="784"/>
      <c r="U9" s="784"/>
      <c r="V9" s="784">
        <v>4</v>
      </c>
      <c r="W9" s="784"/>
      <c r="X9" s="784"/>
      <c r="Y9" s="784"/>
      <c r="Z9" s="784"/>
      <c r="AA9" s="784">
        <v>1</v>
      </c>
      <c r="AB9" s="784"/>
      <c r="AC9" s="784"/>
      <c r="AD9" s="784"/>
      <c r="AE9" s="785"/>
      <c r="AF9" s="786">
        <v>1</v>
      </c>
      <c r="AG9" s="787"/>
      <c r="AH9" s="787"/>
      <c r="AI9" s="787"/>
      <c r="AJ9" s="788"/>
      <c r="AK9" s="769">
        <v>1</v>
      </c>
      <c r="AL9" s="770"/>
      <c r="AM9" s="770"/>
      <c r="AN9" s="770"/>
      <c r="AO9" s="770"/>
      <c r="AP9" s="770" t="s">
        <v>558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6802</v>
      </c>
      <c r="R23" s="793"/>
      <c r="S23" s="793"/>
      <c r="T23" s="793"/>
      <c r="U23" s="793"/>
      <c r="V23" s="793">
        <v>6696</v>
      </c>
      <c r="W23" s="793"/>
      <c r="X23" s="793"/>
      <c r="Y23" s="793"/>
      <c r="Z23" s="793"/>
      <c r="AA23" s="793">
        <v>106</v>
      </c>
      <c r="AB23" s="793"/>
      <c r="AC23" s="793"/>
      <c r="AD23" s="793"/>
      <c r="AE23" s="794"/>
      <c r="AF23" s="795">
        <v>73</v>
      </c>
      <c r="AG23" s="793"/>
      <c r="AH23" s="793"/>
      <c r="AI23" s="793"/>
      <c r="AJ23" s="796"/>
      <c r="AK23" s="797"/>
      <c r="AL23" s="798"/>
      <c r="AM23" s="798"/>
      <c r="AN23" s="798"/>
      <c r="AO23" s="798"/>
      <c r="AP23" s="793">
        <v>7982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727</v>
      </c>
      <c r="R28" s="823"/>
      <c r="S28" s="823"/>
      <c r="T28" s="823"/>
      <c r="U28" s="823"/>
      <c r="V28" s="823">
        <v>714</v>
      </c>
      <c r="W28" s="823"/>
      <c r="X28" s="823"/>
      <c r="Y28" s="823"/>
      <c r="Z28" s="823"/>
      <c r="AA28" s="823">
        <v>13</v>
      </c>
      <c r="AB28" s="823"/>
      <c r="AC28" s="823"/>
      <c r="AD28" s="823"/>
      <c r="AE28" s="824"/>
      <c r="AF28" s="825">
        <v>13</v>
      </c>
      <c r="AG28" s="823"/>
      <c r="AH28" s="823"/>
      <c r="AI28" s="823"/>
      <c r="AJ28" s="826"/>
      <c r="AK28" s="827">
        <v>20</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913</v>
      </c>
      <c r="R29" s="784"/>
      <c r="S29" s="784"/>
      <c r="T29" s="784"/>
      <c r="U29" s="784"/>
      <c r="V29" s="784">
        <v>912</v>
      </c>
      <c r="W29" s="784"/>
      <c r="X29" s="784"/>
      <c r="Y29" s="784"/>
      <c r="Z29" s="784"/>
      <c r="AA29" s="784">
        <v>1</v>
      </c>
      <c r="AB29" s="784"/>
      <c r="AC29" s="784"/>
      <c r="AD29" s="784"/>
      <c r="AE29" s="785"/>
      <c r="AF29" s="786">
        <v>1</v>
      </c>
      <c r="AG29" s="787"/>
      <c r="AH29" s="787"/>
      <c r="AI29" s="787"/>
      <c r="AJ29" s="788"/>
      <c r="AK29" s="834">
        <v>130</v>
      </c>
      <c r="AL29" s="830"/>
      <c r="AM29" s="830"/>
      <c r="AN29" s="830"/>
      <c r="AO29" s="830"/>
      <c r="AP29" s="830" t="s">
        <v>558</v>
      </c>
      <c r="AQ29" s="830"/>
      <c r="AR29" s="830"/>
      <c r="AS29" s="830"/>
      <c r="AT29" s="830"/>
      <c r="AU29" s="830" t="s">
        <v>558</v>
      </c>
      <c r="AV29" s="830"/>
      <c r="AW29" s="830"/>
      <c r="AX29" s="830"/>
      <c r="AY29" s="830"/>
      <c r="AZ29" s="831" t="s">
        <v>558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22</v>
      </c>
      <c r="R30" s="784"/>
      <c r="S30" s="784"/>
      <c r="T30" s="784"/>
      <c r="U30" s="784"/>
      <c r="V30" s="784">
        <v>22</v>
      </c>
      <c r="W30" s="784"/>
      <c r="X30" s="784"/>
      <c r="Y30" s="784"/>
      <c r="Z30" s="784"/>
      <c r="AA30" s="784">
        <v>0</v>
      </c>
      <c r="AB30" s="784"/>
      <c r="AC30" s="784"/>
      <c r="AD30" s="784"/>
      <c r="AE30" s="785"/>
      <c r="AF30" s="786">
        <v>0</v>
      </c>
      <c r="AG30" s="787"/>
      <c r="AH30" s="787"/>
      <c r="AI30" s="787"/>
      <c r="AJ30" s="788"/>
      <c r="AK30" s="834">
        <v>22</v>
      </c>
      <c r="AL30" s="830"/>
      <c r="AM30" s="830"/>
      <c r="AN30" s="830"/>
      <c r="AO30" s="830"/>
      <c r="AP30" s="830">
        <v>4</v>
      </c>
      <c r="AQ30" s="830"/>
      <c r="AR30" s="830"/>
      <c r="AS30" s="830"/>
      <c r="AT30" s="830"/>
      <c r="AU30" s="830">
        <v>3</v>
      </c>
      <c r="AV30" s="830"/>
      <c r="AW30" s="830"/>
      <c r="AX30" s="830"/>
      <c r="AY30" s="830"/>
      <c r="AZ30" s="831" t="s">
        <v>558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62</v>
      </c>
      <c r="R31" s="784"/>
      <c r="S31" s="784"/>
      <c r="T31" s="784"/>
      <c r="U31" s="784"/>
      <c r="V31" s="784">
        <v>61</v>
      </c>
      <c r="W31" s="784"/>
      <c r="X31" s="784"/>
      <c r="Y31" s="784"/>
      <c r="Z31" s="784"/>
      <c r="AA31" s="784">
        <v>0</v>
      </c>
      <c r="AB31" s="784"/>
      <c r="AC31" s="784"/>
      <c r="AD31" s="784"/>
      <c r="AE31" s="785"/>
      <c r="AF31" s="786">
        <v>0</v>
      </c>
      <c r="AG31" s="787"/>
      <c r="AH31" s="787"/>
      <c r="AI31" s="787"/>
      <c r="AJ31" s="788"/>
      <c r="AK31" s="834">
        <v>56</v>
      </c>
      <c r="AL31" s="830"/>
      <c r="AM31" s="830"/>
      <c r="AN31" s="830"/>
      <c r="AO31" s="830"/>
      <c r="AP31" s="830">
        <v>83</v>
      </c>
      <c r="AQ31" s="830"/>
      <c r="AR31" s="830"/>
      <c r="AS31" s="830"/>
      <c r="AT31" s="830"/>
      <c r="AU31" s="830">
        <v>59</v>
      </c>
      <c r="AV31" s="830"/>
      <c r="AW31" s="830"/>
      <c r="AX31" s="830"/>
      <c r="AY31" s="830"/>
      <c r="AZ31" s="831" t="s">
        <v>558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404</v>
      </c>
      <c r="R32" s="784"/>
      <c r="S32" s="784"/>
      <c r="T32" s="784"/>
      <c r="U32" s="784"/>
      <c r="V32" s="784">
        <v>402</v>
      </c>
      <c r="W32" s="784"/>
      <c r="X32" s="784"/>
      <c r="Y32" s="784"/>
      <c r="Z32" s="784"/>
      <c r="AA32" s="784">
        <v>2</v>
      </c>
      <c r="AB32" s="784"/>
      <c r="AC32" s="784"/>
      <c r="AD32" s="784"/>
      <c r="AE32" s="785"/>
      <c r="AF32" s="786">
        <v>2</v>
      </c>
      <c r="AG32" s="787"/>
      <c r="AH32" s="787"/>
      <c r="AI32" s="787"/>
      <c r="AJ32" s="788"/>
      <c r="AK32" s="834">
        <v>126</v>
      </c>
      <c r="AL32" s="830"/>
      <c r="AM32" s="830"/>
      <c r="AN32" s="830"/>
      <c r="AO32" s="830"/>
      <c r="AP32" s="830">
        <v>194</v>
      </c>
      <c r="AQ32" s="830"/>
      <c r="AR32" s="830"/>
      <c r="AS32" s="830"/>
      <c r="AT32" s="830"/>
      <c r="AU32" s="830">
        <v>54</v>
      </c>
      <c r="AV32" s="830"/>
      <c r="AW32" s="830"/>
      <c r="AX32" s="830"/>
      <c r="AY32" s="830"/>
      <c r="AZ32" s="831" t="s">
        <v>558</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181</v>
      </c>
      <c r="R33" s="784"/>
      <c r="S33" s="784"/>
      <c r="T33" s="784"/>
      <c r="U33" s="784"/>
      <c r="V33" s="784">
        <v>180</v>
      </c>
      <c r="W33" s="784"/>
      <c r="X33" s="784"/>
      <c r="Y33" s="784"/>
      <c r="Z33" s="784"/>
      <c r="AA33" s="784">
        <v>1</v>
      </c>
      <c r="AB33" s="784"/>
      <c r="AC33" s="784"/>
      <c r="AD33" s="784"/>
      <c r="AE33" s="785"/>
      <c r="AF33" s="786">
        <v>1</v>
      </c>
      <c r="AG33" s="787"/>
      <c r="AH33" s="787"/>
      <c r="AI33" s="787"/>
      <c r="AJ33" s="788"/>
      <c r="AK33" s="834">
        <v>50</v>
      </c>
      <c r="AL33" s="830"/>
      <c r="AM33" s="830"/>
      <c r="AN33" s="830"/>
      <c r="AO33" s="830"/>
      <c r="AP33" s="830" t="s">
        <v>558</v>
      </c>
      <c r="AQ33" s="830"/>
      <c r="AR33" s="830"/>
      <c r="AS33" s="830"/>
      <c r="AT33" s="830"/>
      <c r="AU33" s="830" t="s">
        <v>558</v>
      </c>
      <c r="AV33" s="830"/>
      <c r="AW33" s="830"/>
      <c r="AX33" s="830"/>
      <c r="AY33" s="830"/>
      <c r="AZ33" s="831" t="s">
        <v>558</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223</v>
      </c>
      <c r="R34" s="784"/>
      <c r="S34" s="784"/>
      <c r="T34" s="784"/>
      <c r="U34" s="784"/>
      <c r="V34" s="784">
        <v>202</v>
      </c>
      <c r="W34" s="784"/>
      <c r="X34" s="784"/>
      <c r="Y34" s="784"/>
      <c r="Z34" s="784"/>
      <c r="AA34" s="784">
        <v>21</v>
      </c>
      <c r="AB34" s="784"/>
      <c r="AC34" s="784"/>
      <c r="AD34" s="784"/>
      <c r="AE34" s="785"/>
      <c r="AF34" s="786">
        <v>729</v>
      </c>
      <c r="AG34" s="787"/>
      <c r="AH34" s="787"/>
      <c r="AI34" s="787"/>
      <c r="AJ34" s="788"/>
      <c r="AK34" s="834" t="s">
        <v>558</v>
      </c>
      <c r="AL34" s="830"/>
      <c r="AM34" s="830"/>
      <c r="AN34" s="830"/>
      <c r="AO34" s="830"/>
      <c r="AP34" s="830" t="s">
        <v>558</v>
      </c>
      <c r="AQ34" s="830"/>
      <c r="AR34" s="830"/>
      <c r="AS34" s="830"/>
      <c r="AT34" s="830"/>
      <c r="AU34" s="830" t="s">
        <v>558</v>
      </c>
      <c r="AV34" s="830"/>
      <c r="AW34" s="830"/>
      <c r="AX34" s="830"/>
      <c r="AY34" s="830"/>
      <c r="AZ34" s="831" t="s">
        <v>558</v>
      </c>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399</v>
      </c>
      <c r="C35" s="781"/>
      <c r="D35" s="781"/>
      <c r="E35" s="781"/>
      <c r="F35" s="781"/>
      <c r="G35" s="781"/>
      <c r="H35" s="781"/>
      <c r="I35" s="781"/>
      <c r="J35" s="781"/>
      <c r="K35" s="781"/>
      <c r="L35" s="781"/>
      <c r="M35" s="781"/>
      <c r="N35" s="781"/>
      <c r="O35" s="781"/>
      <c r="P35" s="782"/>
      <c r="Q35" s="783">
        <v>69</v>
      </c>
      <c r="R35" s="784"/>
      <c r="S35" s="784"/>
      <c r="T35" s="784"/>
      <c r="U35" s="784"/>
      <c r="V35" s="784">
        <v>63</v>
      </c>
      <c r="W35" s="784"/>
      <c r="X35" s="784"/>
      <c r="Y35" s="784"/>
      <c r="Z35" s="784"/>
      <c r="AA35" s="784">
        <v>2</v>
      </c>
      <c r="AB35" s="784"/>
      <c r="AC35" s="784"/>
      <c r="AD35" s="784"/>
      <c r="AE35" s="785"/>
      <c r="AF35" s="786">
        <v>23</v>
      </c>
      <c r="AG35" s="787"/>
      <c r="AH35" s="787"/>
      <c r="AI35" s="787"/>
      <c r="AJ35" s="788"/>
      <c r="AK35" s="834">
        <v>68</v>
      </c>
      <c r="AL35" s="830"/>
      <c r="AM35" s="830"/>
      <c r="AN35" s="830"/>
      <c r="AO35" s="830"/>
      <c r="AP35" s="830">
        <v>161</v>
      </c>
      <c r="AQ35" s="830"/>
      <c r="AR35" s="830"/>
      <c r="AS35" s="830"/>
      <c r="AT35" s="830"/>
      <c r="AU35" s="830">
        <v>159</v>
      </c>
      <c r="AV35" s="830"/>
      <c r="AW35" s="830"/>
      <c r="AX35" s="830"/>
      <c r="AY35" s="830"/>
      <c r="AZ35" s="831" t="s">
        <v>558</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400</v>
      </c>
      <c r="C36" s="781"/>
      <c r="D36" s="781"/>
      <c r="E36" s="781"/>
      <c r="F36" s="781"/>
      <c r="G36" s="781"/>
      <c r="H36" s="781"/>
      <c r="I36" s="781"/>
      <c r="J36" s="781"/>
      <c r="K36" s="781"/>
      <c r="L36" s="781"/>
      <c r="M36" s="781"/>
      <c r="N36" s="781"/>
      <c r="O36" s="781"/>
      <c r="P36" s="782"/>
      <c r="Q36" s="783">
        <v>347</v>
      </c>
      <c r="R36" s="784"/>
      <c r="S36" s="784"/>
      <c r="T36" s="784"/>
      <c r="U36" s="784"/>
      <c r="V36" s="784">
        <v>347</v>
      </c>
      <c r="W36" s="784"/>
      <c r="X36" s="784"/>
      <c r="Y36" s="784"/>
      <c r="Z36" s="784"/>
      <c r="AA36" s="784" t="s">
        <v>558</v>
      </c>
      <c r="AB36" s="784"/>
      <c r="AC36" s="784"/>
      <c r="AD36" s="784"/>
      <c r="AE36" s="785"/>
      <c r="AF36" s="786">
        <v>46</v>
      </c>
      <c r="AG36" s="787"/>
      <c r="AH36" s="787"/>
      <c r="AI36" s="787"/>
      <c r="AJ36" s="788"/>
      <c r="AK36" s="834">
        <v>244</v>
      </c>
      <c r="AL36" s="830"/>
      <c r="AM36" s="830"/>
      <c r="AN36" s="830"/>
      <c r="AO36" s="830"/>
      <c r="AP36" s="830">
        <v>842</v>
      </c>
      <c r="AQ36" s="830"/>
      <c r="AR36" s="830"/>
      <c r="AS36" s="830"/>
      <c r="AT36" s="830"/>
      <c r="AU36" s="830">
        <v>835</v>
      </c>
      <c r="AV36" s="830"/>
      <c r="AW36" s="830"/>
      <c r="AX36" s="830"/>
      <c r="AY36" s="830"/>
      <c r="AZ36" s="831" t="s">
        <v>558</v>
      </c>
      <c r="BA36" s="831"/>
      <c r="BB36" s="831"/>
      <c r="BC36" s="831"/>
      <c r="BD36" s="831"/>
      <c r="BE36" s="832" t="s">
        <v>398</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401</v>
      </c>
      <c r="C37" s="781"/>
      <c r="D37" s="781"/>
      <c r="E37" s="781"/>
      <c r="F37" s="781"/>
      <c r="G37" s="781"/>
      <c r="H37" s="781"/>
      <c r="I37" s="781"/>
      <c r="J37" s="781"/>
      <c r="K37" s="781"/>
      <c r="L37" s="781"/>
      <c r="M37" s="781"/>
      <c r="N37" s="781"/>
      <c r="O37" s="781"/>
      <c r="P37" s="782"/>
      <c r="Q37" s="783">
        <v>69</v>
      </c>
      <c r="R37" s="784"/>
      <c r="S37" s="784"/>
      <c r="T37" s="784"/>
      <c r="U37" s="784"/>
      <c r="V37" s="784">
        <v>69</v>
      </c>
      <c r="W37" s="784"/>
      <c r="X37" s="784"/>
      <c r="Y37" s="784"/>
      <c r="Z37" s="784"/>
      <c r="AA37" s="784" t="s">
        <v>558</v>
      </c>
      <c r="AB37" s="784"/>
      <c r="AC37" s="784"/>
      <c r="AD37" s="784"/>
      <c r="AE37" s="785"/>
      <c r="AF37" s="786">
        <v>3</v>
      </c>
      <c r="AG37" s="787"/>
      <c r="AH37" s="787"/>
      <c r="AI37" s="787"/>
      <c r="AJ37" s="788"/>
      <c r="AK37" s="834">
        <v>43</v>
      </c>
      <c r="AL37" s="830"/>
      <c r="AM37" s="830"/>
      <c r="AN37" s="830"/>
      <c r="AO37" s="830"/>
      <c r="AP37" s="830">
        <v>91</v>
      </c>
      <c r="AQ37" s="830"/>
      <c r="AR37" s="830"/>
      <c r="AS37" s="830"/>
      <c r="AT37" s="830"/>
      <c r="AU37" s="830">
        <v>91</v>
      </c>
      <c r="AV37" s="830"/>
      <c r="AW37" s="830"/>
      <c r="AX37" s="830"/>
      <c r="AY37" s="830"/>
      <c r="AZ37" s="831" t="s">
        <v>558</v>
      </c>
      <c r="BA37" s="831"/>
      <c r="BB37" s="831"/>
      <c r="BC37" s="831"/>
      <c r="BD37" s="831"/>
      <c r="BE37" s="832" t="s">
        <v>398</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402</v>
      </c>
      <c r="C38" s="781"/>
      <c r="D38" s="781"/>
      <c r="E38" s="781"/>
      <c r="F38" s="781"/>
      <c r="G38" s="781"/>
      <c r="H38" s="781"/>
      <c r="I38" s="781"/>
      <c r="J38" s="781"/>
      <c r="K38" s="781"/>
      <c r="L38" s="781"/>
      <c r="M38" s="781"/>
      <c r="N38" s="781"/>
      <c r="O38" s="781"/>
      <c r="P38" s="782"/>
      <c r="Q38" s="783">
        <v>37</v>
      </c>
      <c r="R38" s="784"/>
      <c r="S38" s="784"/>
      <c r="T38" s="784"/>
      <c r="U38" s="784"/>
      <c r="V38" s="784">
        <v>37</v>
      </c>
      <c r="W38" s="784"/>
      <c r="X38" s="784"/>
      <c r="Y38" s="784"/>
      <c r="Z38" s="784"/>
      <c r="AA38" s="784" t="s">
        <v>558</v>
      </c>
      <c r="AB38" s="784"/>
      <c r="AC38" s="784"/>
      <c r="AD38" s="784"/>
      <c r="AE38" s="785"/>
      <c r="AF38" s="786">
        <v>6</v>
      </c>
      <c r="AG38" s="787"/>
      <c r="AH38" s="787"/>
      <c r="AI38" s="787"/>
      <c r="AJ38" s="788"/>
      <c r="AK38" s="834">
        <v>28</v>
      </c>
      <c r="AL38" s="830"/>
      <c r="AM38" s="830"/>
      <c r="AN38" s="830"/>
      <c r="AO38" s="830"/>
      <c r="AP38" s="830">
        <v>30</v>
      </c>
      <c r="AQ38" s="830"/>
      <c r="AR38" s="830"/>
      <c r="AS38" s="830"/>
      <c r="AT38" s="830"/>
      <c r="AU38" s="830">
        <v>30</v>
      </c>
      <c r="AV38" s="830"/>
      <c r="AW38" s="830"/>
      <c r="AX38" s="830"/>
      <c r="AY38" s="830"/>
      <c r="AZ38" s="831" t="s">
        <v>558</v>
      </c>
      <c r="BA38" s="831"/>
      <c r="BB38" s="831"/>
      <c r="BC38" s="831"/>
      <c r="BD38" s="831"/>
      <c r="BE38" s="832" t="s">
        <v>398</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t="s">
        <v>403</v>
      </c>
      <c r="C39" s="781"/>
      <c r="D39" s="781"/>
      <c r="E39" s="781"/>
      <c r="F39" s="781"/>
      <c r="G39" s="781"/>
      <c r="H39" s="781"/>
      <c r="I39" s="781"/>
      <c r="J39" s="781"/>
      <c r="K39" s="781"/>
      <c r="L39" s="781"/>
      <c r="M39" s="781"/>
      <c r="N39" s="781"/>
      <c r="O39" s="781"/>
      <c r="P39" s="782"/>
      <c r="Q39" s="783">
        <v>501</v>
      </c>
      <c r="R39" s="784"/>
      <c r="S39" s="784"/>
      <c r="T39" s="784"/>
      <c r="U39" s="784"/>
      <c r="V39" s="784">
        <v>493</v>
      </c>
      <c r="W39" s="784"/>
      <c r="X39" s="784"/>
      <c r="Y39" s="784"/>
      <c r="Z39" s="784"/>
      <c r="AA39" s="784">
        <v>8</v>
      </c>
      <c r="AB39" s="784"/>
      <c r="AC39" s="784"/>
      <c r="AD39" s="784"/>
      <c r="AE39" s="785"/>
      <c r="AF39" s="786">
        <v>8</v>
      </c>
      <c r="AG39" s="787"/>
      <c r="AH39" s="787"/>
      <c r="AI39" s="787"/>
      <c r="AJ39" s="788"/>
      <c r="AK39" s="834">
        <v>82</v>
      </c>
      <c r="AL39" s="830"/>
      <c r="AM39" s="830"/>
      <c r="AN39" s="830"/>
      <c r="AO39" s="830"/>
      <c r="AP39" s="830">
        <v>259</v>
      </c>
      <c r="AQ39" s="830"/>
      <c r="AR39" s="830"/>
      <c r="AS39" s="830"/>
      <c r="AT39" s="830"/>
      <c r="AU39" s="830">
        <v>35</v>
      </c>
      <c r="AV39" s="830"/>
      <c r="AW39" s="830"/>
      <c r="AX39" s="830"/>
      <c r="AY39" s="830"/>
      <c r="AZ39" s="831" t="s">
        <v>558</v>
      </c>
      <c r="BA39" s="831"/>
      <c r="BB39" s="831"/>
      <c r="BC39" s="831"/>
      <c r="BD39" s="831"/>
      <c r="BE39" s="832" t="s">
        <v>404</v>
      </c>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406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833</v>
      </c>
      <c r="AG63" s="844"/>
      <c r="AH63" s="844"/>
      <c r="AI63" s="844"/>
      <c r="AJ63" s="845"/>
      <c r="AK63" s="846"/>
      <c r="AL63" s="841"/>
      <c r="AM63" s="841"/>
      <c r="AN63" s="841"/>
      <c r="AO63" s="841"/>
      <c r="AP63" s="844">
        <v>1663</v>
      </c>
      <c r="AQ63" s="844"/>
      <c r="AR63" s="844"/>
      <c r="AS63" s="844"/>
      <c r="AT63" s="844"/>
      <c r="AU63" s="844">
        <v>1266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408</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561</v>
      </c>
      <c r="C68" s="870"/>
      <c r="D68" s="870"/>
      <c r="E68" s="870"/>
      <c r="F68" s="870"/>
      <c r="G68" s="870"/>
      <c r="H68" s="870"/>
      <c r="I68" s="870"/>
      <c r="J68" s="870"/>
      <c r="K68" s="870"/>
      <c r="L68" s="870"/>
      <c r="M68" s="870"/>
      <c r="N68" s="870"/>
      <c r="O68" s="870"/>
      <c r="P68" s="871"/>
      <c r="Q68" s="872">
        <v>9471</v>
      </c>
      <c r="R68" s="866"/>
      <c r="S68" s="866"/>
      <c r="T68" s="866"/>
      <c r="U68" s="866"/>
      <c r="V68" s="866">
        <v>8936</v>
      </c>
      <c r="W68" s="866"/>
      <c r="X68" s="866"/>
      <c r="Y68" s="866"/>
      <c r="Z68" s="866"/>
      <c r="AA68" s="866">
        <v>535</v>
      </c>
      <c r="AB68" s="866"/>
      <c r="AC68" s="866"/>
      <c r="AD68" s="866"/>
      <c r="AE68" s="866"/>
      <c r="AF68" s="866">
        <v>535</v>
      </c>
      <c r="AG68" s="866"/>
      <c r="AH68" s="866"/>
      <c r="AI68" s="866"/>
      <c r="AJ68" s="866"/>
      <c r="AK68" s="866" t="s">
        <v>573</v>
      </c>
      <c r="AL68" s="866"/>
      <c r="AM68" s="866"/>
      <c r="AN68" s="866"/>
      <c r="AO68" s="866"/>
      <c r="AP68" s="866" t="s">
        <v>573</v>
      </c>
      <c r="AQ68" s="866"/>
      <c r="AR68" s="866"/>
      <c r="AS68" s="866"/>
      <c r="AT68" s="866"/>
      <c r="AU68" s="866" t="s">
        <v>573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562</v>
      </c>
      <c r="C69" s="874"/>
      <c r="D69" s="874"/>
      <c r="E69" s="874"/>
      <c r="F69" s="874"/>
      <c r="G69" s="874"/>
      <c r="H69" s="874"/>
      <c r="I69" s="874"/>
      <c r="J69" s="874"/>
      <c r="K69" s="874"/>
      <c r="L69" s="874"/>
      <c r="M69" s="874"/>
      <c r="N69" s="874"/>
      <c r="O69" s="874"/>
      <c r="P69" s="875"/>
      <c r="Q69" s="876">
        <v>547</v>
      </c>
      <c r="R69" s="830"/>
      <c r="S69" s="830"/>
      <c r="T69" s="830"/>
      <c r="U69" s="830"/>
      <c r="V69" s="830">
        <v>545</v>
      </c>
      <c r="W69" s="830"/>
      <c r="X69" s="830"/>
      <c r="Y69" s="830"/>
      <c r="Z69" s="830"/>
      <c r="AA69" s="830">
        <v>2</v>
      </c>
      <c r="AB69" s="830"/>
      <c r="AC69" s="830"/>
      <c r="AD69" s="830"/>
      <c r="AE69" s="830"/>
      <c r="AF69" s="830">
        <v>2</v>
      </c>
      <c r="AG69" s="830"/>
      <c r="AH69" s="830"/>
      <c r="AI69" s="830"/>
      <c r="AJ69" s="830"/>
      <c r="AK69" s="830" t="s">
        <v>573</v>
      </c>
      <c r="AL69" s="830"/>
      <c r="AM69" s="830"/>
      <c r="AN69" s="830"/>
      <c r="AO69" s="830"/>
      <c r="AP69" s="830" t="s">
        <v>573</v>
      </c>
      <c r="AQ69" s="830"/>
      <c r="AR69" s="830"/>
      <c r="AS69" s="830"/>
      <c r="AT69" s="830"/>
      <c r="AU69" s="830" t="s">
        <v>573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563</v>
      </c>
      <c r="C70" s="874"/>
      <c r="D70" s="874"/>
      <c r="E70" s="874"/>
      <c r="F70" s="874"/>
      <c r="G70" s="874"/>
      <c r="H70" s="874"/>
      <c r="I70" s="874"/>
      <c r="J70" s="874"/>
      <c r="K70" s="874"/>
      <c r="L70" s="874"/>
      <c r="M70" s="874"/>
      <c r="N70" s="874"/>
      <c r="O70" s="874"/>
      <c r="P70" s="875"/>
      <c r="Q70" s="876">
        <v>20</v>
      </c>
      <c r="R70" s="830"/>
      <c r="S70" s="830"/>
      <c r="T70" s="830"/>
      <c r="U70" s="830"/>
      <c r="V70" s="830">
        <v>17</v>
      </c>
      <c r="W70" s="830"/>
      <c r="X70" s="830"/>
      <c r="Y70" s="830"/>
      <c r="Z70" s="830"/>
      <c r="AA70" s="830">
        <v>3</v>
      </c>
      <c r="AB70" s="830"/>
      <c r="AC70" s="830"/>
      <c r="AD70" s="830"/>
      <c r="AE70" s="830"/>
      <c r="AF70" s="830">
        <v>3</v>
      </c>
      <c r="AG70" s="830"/>
      <c r="AH70" s="830"/>
      <c r="AI70" s="830"/>
      <c r="AJ70" s="830"/>
      <c r="AK70" s="830" t="s">
        <v>573</v>
      </c>
      <c r="AL70" s="830"/>
      <c r="AM70" s="830"/>
      <c r="AN70" s="830"/>
      <c r="AO70" s="830"/>
      <c r="AP70" s="830" t="s">
        <v>573</v>
      </c>
      <c r="AQ70" s="830"/>
      <c r="AR70" s="830"/>
      <c r="AS70" s="830"/>
      <c r="AT70" s="830"/>
      <c r="AU70" s="830" t="s">
        <v>573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564</v>
      </c>
      <c r="C71" s="874"/>
      <c r="D71" s="874"/>
      <c r="E71" s="874"/>
      <c r="F71" s="874"/>
      <c r="G71" s="874"/>
      <c r="H71" s="874"/>
      <c r="I71" s="874"/>
      <c r="J71" s="874"/>
      <c r="K71" s="874"/>
      <c r="L71" s="874"/>
      <c r="M71" s="874"/>
      <c r="N71" s="874"/>
      <c r="O71" s="874"/>
      <c r="P71" s="875"/>
      <c r="Q71" s="876">
        <v>33</v>
      </c>
      <c r="R71" s="830"/>
      <c r="S71" s="830"/>
      <c r="T71" s="830"/>
      <c r="U71" s="830"/>
      <c r="V71" s="830">
        <v>33</v>
      </c>
      <c r="W71" s="830"/>
      <c r="X71" s="830"/>
      <c r="Y71" s="830"/>
      <c r="Z71" s="830"/>
      <c r="AA71" s="830">
        <v>0</v>
      </c>
      <c r="AB71" s="830"/>
      <c r="AC71" s="830"/>
      <c r="AD71" s="830"/>
      <c r="AE71" s="830"/>
      <c r="AF71" s="830">
        <v>0</v>
      </c>
      <c r="AG71" s="830"/>
      <c r="AH71" s="830"/>
      <c r="AI71" s="830"/>
      <c r="AJ71" s="830"/>
      <c r="AK71" s="830">
        <v>5</v>
      </c>
      <c r="AL71" s="830"/>
      <c r="AM71" s="830"/>
      <c r="AN71" s="830"/>
      <c r="AO71" s="830"/>
      <c r="AP71" s="830" t="s">
        <v>573</v>
      </c>
      <c r="AQ71" s="830"/>
      <c r="AR71" s="830"/>
      <c r="AS71" s="830"/>
      <c r="AT71" s="830"/>
      <c r="AU71" s="830" t="s">
        <v>573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565</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0</v>
      </c>
      <c r="AB72" s="830"/>
      <c r="AC72" s="830"/>
      <c r="AD72" s="830"/>
      <c r="AE72" s="830"/>
      <c r="AF72" s="830">
        <v>0</v>
      </c>
      <c r="AG72" s="830"/>
      <c r="AH72" s="830"/>
      <c r="AI72" s="830"/>
      <c r="AJ72" s="830"/>
      <c r="AK72" s="830" t="s">
        <v>573</v>
      </c>
      <c r="AL72" s="830"/>
      <c r="AM72" s="830"/>
      <c r="AN72" s="830"/>
      <c r="AO72" s="830"/>
      <c r="AP72" s="830" t="s">
        <v>573</v>
      </c>
      <c r="AQ72" s="830"/>
      <c r="AR72" s="830"/>
      <c r="AS72" s="830"/>
      <c r="AT72" s="830"/>
      <c r="AU72" s="830" t="s">
        <v>573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566</v>
      </c>
      <c r="C73" s="874"/>
      <c r="D73" s="874"/>
      <c r="E73" s="874"/>
      <c r="F73" s="874"/>
      <c r="G73" s="874"/>
      <c r="H73" s="874"/>
      <c r="I73" s="874"/>
      <c r="J73" s="874"/>
      <c r="K73" s="874"/>
      <c r="L73" s="874"/>
      <c r="M73" s="874"/>
      <c r="N73" s="874"/>
      <c r="O73" s="874"/>
      <c r="P73" s="875"/>
      <c r="Q73" s="876">
        <v>100</v>
      </c>
      <c r="R73" s="830"/>
      <c r="S73" s="830"/>
      <c r="T73" s="830"/>
      <c r="U73" s="830"/>
      <c r="V73" s="830">
        <v>100</v>
      </c>
      <c r="W73" s="830"/>
      <c r="X73" s="830"/>
      <c r="Y73" s="830"/>
      <c r="Z73" s="830"/>
      <c r="AA73" s="830">
        <v>0</v>
      </c>
      <c r="AB73" s="830"/>
      <c r="AC73" s="830"/>
      <c r="AD73" s="830"/>
      <c r="AE73" s="830"/>
      <c r="AF73" s="830" t="s">
        <v>574</v>
      </c>
      <c r="AG73" s="830"/>
      <c r="AH73" s="830"/>
      <c r="AI73" s="830"/>
      <c r="AJ73" s="830"/>
      <c r="AK73" s="830">
        <v>56</v>
      </c>
      <c r="AL73" s="830"/>
      <c r="AM73" s="830"/>
      <c r="AN73" s="830"/>
      <c r="AO73" s="830"/>
      <c r="AP73" s="830" t="s">
        <v>573</v>
      </c>
      <c r="AQ73" s="830"/>
      <c r="AR73" s="830"/>
      <c r="AS73" s="830"/>
      <c r="AT73" s="830"/>
      <c r="AU73" s="830" t="s">
        <v>573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567</v>
      </c>
      <c r="C74" s="874"/>
      <c r="D74" s="874"/>
      <c r="E74" s="874"/>
      <c r="F74" s="874"/>
      <c r="G74" s="874"/>
      <c r="H74" s="874"/>
      <c r="I74" s="874"/>
      <c r="J74" s="874"/>
      <c r="K74" s="874"/>
      <c r="L74" s="874"/>
      <c r="M74" s="874"/>
      <c r="N74" s="874"/>
      <c r="O74" s="874"/>
      <c r="P74" s="875"/>
      <c r="Q74" s="876">
        <v>146</v>
      </c>
      <c r="R74" s="830"/>
      <c r="S74" s="830"/>
      <c r="T74" s="830"/>
      <c r="U74" s="830"/>
      <c r="V74" s="830">
        <v>105</v>
      </c>
      <c r="W74" s="830"/>
      <c r="X74" s="830"/>
      <c r="Y74" s="830"/>
      <c r="Z74" s="830"/>
      <c r="AA74" s="830">
        <v>41</v>
      </c>
      <c r="AB74" s="830"/>
      <c r="AC74" s="830"/>
      <c r="AD74" s="830"/>
      <c r="AE74" s="830"/>
      <c r="AF74" s="830">
        <v>41</v>
      </c>
      <c r="AG74" s="830"/>
      <c r="AH74" s="830"/>
      <c r="AI74" s="830"/>
      <c r="AJ74" s="830"/>
      <c r="AK74" s="830" t="s">
        <v>573</v>
      </c>
      <c r="AL74" s="830"/>
      <c r="AM74" s="830"/>
      <c r="AN74" s="830"/>
      <c r="AO74" s="830"/>
      <c r="AP74" s="830" t="s">
        <v>573</v>
      </c>
      <c r="AQ74" s="830"/>
      <c r="AR74" s="830"/>
      <c r="AS74" s="830"/>
      <c r="AT74" s="830"/>
      <c r="AU74" s="830" t="s">
        <v>573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568</v>
      </c>
      <c r="C75" s="874"/>
      <c r="D75" s="874"/>
      <c r="E75" s="874"/>
      <c r="F75" s="874"/>
      <c r="G75" s="874"/>
      <c r="H75" s="874"/>
      <c r="I75" s="874"/>
      <c r="J75" s="874"/>
      <c r="K75" s="874"/>
      <c r="L75" s="874"/>
      <c r="M75" s="874"/>
      <c r="N75" s="874"/>
      <c r="O75" s="874"/>
      <c r="P75" s="875"/>
      <c r="Q75" s="877">
        <v>75</v>
      </c>
      <c r="R75" s="878"/>
      <c r="S75" s="878"/>
      <c r="T75" s="878"/>
      <c r="U75" s="834"/>
      <c r="V75" s="879">
        <v>59</v>
      </c>
      <c r="W75" s="878"/>
      <c r="X75" s="878"/>
      <c r="Y75" s="878"/>
      <c r="Z75" s="834"/>
      <c r="AA75" s="879">
        <v>15</v>
      </c>
      <c r="AB75" s="878"/>
      <c r="AC75" s="878"/>
      <c r="AD75" s="878"/>
      <c r="AE75" s="834"/>
      <c r="AF75" s="879">
        <v>15</v>
      </c>
      <c r="AG75" s="878"/>
      <c r="AH75" s="878"/>
      <c r="AI75" s="878"/>
      <c r="AJ75" s="834"/>
      <c r="AK75" s="879" t="s">
        <v>573</v>
      </c>
      <c r="AL75" s="878"/>
      <c r="AM75" s="878"/>
      <c r="AN75" s="878"/>
      <c r="AO75" s="834"/>
      <c r="AP75" s="879" t="s">
        <v>573</v>
      </c>
      <c r="AQ75" s="878"/>
      <c r="AR75" s="878"/>
      <c r="AS75" s="878"/>
      <c r="AT75" s="834"/>
      <c r="AU75" s="879" t="s">
        <v>573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569</v>
      </c>
      <c r="C76" s="874"/>
      <c r="D76" s="874"/>
      <c r="E76" s="874"/>
      <c r="F76" s="874"/>
      <c r="G76" s="874"/>
      <c r="H76" s="874"/>
      <c r="I76" s="874"/>
      <c r="J76" s="874"/>
      <c r="K76" s="874"/>
      <c r="L76" s="874"/>
      <c r="M76" s="874"/>
      <c r="N76" s="874"/>
      <c r="O76" s="874"/>
      <c r="P76" s="875"/>
      <c r="Q76" s="877">
        <v>234605</v>
      </c>
      <c r="R76" s="878"/>
      <c r="S76" s="878"/>
      <c r="T76" s="878"/>
      <c r="U76" s="834"/>
      <c r="V76" s="879">
        <v>227058</v>
      </c>
      <c r="W76" s="878"/>
      <c r="X76" s="878"/>
      <c r="Y76" s="878"/>
      <c r="Z76" s="834"/>
      <c r="AA76" s="879">
        <v>7546</v>
      </c>
      <c r="AB76" s="878"/>
      <c r="AC76" s="878"/>
      <c r="AD76" s="878"/>
      <c r="AE76" s="834"/>
      <c r="AF76" s="879">
        <v>7546</v>
      </c>
      <c r="AG76" s="878"/>
      <c r="AH76" s="878"/>
      <c r="AI76" s="878"/>
      <c r="AJ76" s="834"/>
      <c r="AK76" s="879" t="s">
        <v>573</v>
      </c>
      <c r="AL76" s="878"/>
      <c r="AM76" s="878"/>
      <c r="AN76" s="878"/>
      <c r="AO76" s="834"/>
      <c r="AP76" s="879" t="s">
        <v>573</v>
      </c>
      <c r="AQ76" s="878"/>
      <c r="AR76" s="878"/>
      <c r="AS76" s="878"/>
      <c r="AT76" s="834"/>
      <c r="AU76" s="879" t="s">
        <v>573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410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8142</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411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v>
      </c>
      <c r="CS102" s="852"/>
      <c r="CT102" s="852"/>
      <c r="CU102" s="852"/>
      <c r="CV102" s="891"/>
      <c r="CW102" s="890"/>
      <c r="CX102" s="852"/>
      <c r="CY102" s="852"/>
      <c r="CZ102" s="852"/>
      <c r="DA102" s="891"/>
      <c r="DB102" s="890">
        <v>22</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419</v>
      </c>
      <c r="AB109" s="893"/>
      <c r="AC109" s="893"/>
      <c r="AD109" s="893"/>
      <c r="AE109" s="894"/>
      <c r="AF109" s="892" t="s">
        <v>420</v>
      </c>
      <c r="AG109" s="893"/>
      <c r="AH109" s="893"/>
      <c r="AI109" s="893"/>
      <c r="AJ109" s="894"/>
      <c r="AK109" s="892" t="s">
        <v>295</v>
      </c>
      <c r="AL109" s="893"/>
      <c r="AM109" s="893"/>
      <c r="AN109" s="893"/>
      <c r="AO109" s="894"/>
      <c r="AP109" s="892" t="s">
        <v>421</v>
      </c>
      <c r="AQ109" s="893"/>
      <c r="AR109" s="893"/>
      <c r="AS109" s="893"/>
      <c r="AT109" s="895"/>
      <c r="AU109" s="912" t="s">
        <v>418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419</v>
      </c>
      <c r="BR109" s="893"/>
      <c r="BS109" s="893"/>
      <c r="BT109" s="893"/>
      <c r="BU109" s="894"/>
      <c r="BV109" s="892" t="s">
        <v>420</v>
      </c>
      <c r="BW109" s="893"/>
      <c r="BX109" s="893"/>
      <c r="BY109" s="893"/>
      <c r="BZ109" s="894"/>
      <c r="CA109" s="892" t="s">
        <v>295</v>
      </c>
      <c r="CB109" s="893"/>
      <c r="CC109" s="893"/>
      <c r="CD109" s="893"/>
      <c r="CE109" s="894"/>
      <c r="CF109" s="913" t="s">
        <v>421</v>
      </c>
      <c r="CG109" s="913"/>
      <c r="CH109" s="913"/>
      <c r="CI109" s="913"/>
      <c r="CJ109" s="913"/>
      <c r="CK109" s="892" t="s">
        <v>422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419</v>
      </c>
      <c r="DH109" s="893"/>
      <c r="DI109" s="893"/>
      <c r="DJ109" s="893"/>
      <c r="DK109" s="894"/>
      <c r="DL109" s="892" t="s">
        <v>420</v>
      </c>
      <c r="DM109" s="893"/>
      <c r="DN109" s="893"/>
      <c r="DO109" s="893"/>
      <c r="DP109" s="894"/>
      <c r="DQ109" s="892" t="s">
        <v>295</v>
      </c>
      <c r="DR109" s="893"/>
      <c r="DS109" s="893"/>
      <c r="DT109" s="893"/>
      <c r="DU109" s="894"/>
      <c r="DV109" s="892" t="s">
        <v>421</v>
      </c>
      <c r="DW109" s="893"/>
      <c r="DX109" s="893"/>
      <c r="DY109" s="893"/>
      <c r="DZ109" s="895"/>
    </row>
    <row r="110" spans="1:131" s="218" customFormat="1" ht="26.25" customHeight="1" x14ac:dyDescent="0.15">
      <c r="A110" s="896" t="s">
        <v>423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1187570</v>
      </c>
      <c r="AB110" s="900"/>
      <c r="AC110" s="900"/>
      <c r="AD110" s="900"/>
      <c r="AE110" s="901"/>
      <c r="AF110" s="902">
        <v>1122376</v>
      </c>
      <c r="AG110" s="900"/>
      <c r="AH110" s="900"/>
      <c r="AI110" s="900"/>
      <c r="AJ110" s="901"/>
      <c r="AK110" s="902">
        <v>1162203</v>
      </c>
      <c r="AL110" s="900"/>
      <c r="AM110" s="900"/>
      <c r="AN110" s="900"/>
      <c r="AO110" s="901"/>
      <c r="AP110" s="903">
        <v>35.799999999999997</v>
      </c>
      <c r="AQ110" s="904"/>
      <c r="AR110" s="904"/>
      <c r="AS110" s="904"/>
      <c r="AT110" s="905"/>
      <c r="AU110" s="906" t="s">
        <v>69</v>
      </c>
      <c r="AV110" s="907"/>
      <c r="AW110" s="907"/>
      <c r="AX110" s="907"/>
      <c r="AY110" s="907"/>
      <c r="AZ110" s="929" t="s">
        <v>424</v>
      </c>
      <c r="BA110" s="897"/>
      <c r="BB110" s="897"/>
      <c r="BC110" s="897"/>
      <c r="BD110" s="897"/>
      <c r="BE110" s="897"/>
      <c r="BF110" s="897"/>
      <c r="BG110" s="897"/>
      <c r="BH110" s="897"/>
      <c r="BI110" s="897"/>
      <c r="BJ110" s="897"/>
      <c r="BK110" s="897"/>
      <c r="BL110" s="897"/>
      <c r="BM110" s="897"/>
      <c r="BN110" s="897"/>
      <c r="BO110" s="897"/>
      <c r="BP110" s="898"/>
      <c r="BQ110" s="930">
        <v>9004016</v>
      </c>
      <c r="BR110" s="931"/>
      <c r="BS110" s="931"/>
      <c r="BT110" s="931"/>
      <c r="BU110" s="931"/>
      <c r="BV110" s="931">
        <v>8704346</v>
      </c>
      <c r="BW110" s="931"/>
      <c r="BX110" s="931"/>
      <c r="BY110" s="931"/>
      <c r="BZ110" s="931"/>
      <c r="CA110" s="931">
        <v>7982455</v>
      </c>
      <c r="CB110" s="931"/>
      <c r="CC110" s="931"/>
      <c r="CD110" s="931"/>
      <c r="CE110" s="931"/>
      <c r="CF110" s="944">
        <v>245.6</v>
      </c>
      <c r="CG110" s="945"/>
      <c r="CH110" s="945"/>
      <c r="CI110" s="945"/>
      <c r="CJ110" s="945"/>
      <c r="CK110" s="946" t="s">
        <v>425</v>
      </c>
      <c r="CL110" s="947"/>
      <c r="CM110" s="929" t="s">
        <v>426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430</v>
      </c>
      <c r="B112" s="953"/>
      <c r="C112" s="923" t="s">
        <v>431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432</v>
      </c>
      <c r="BA112" s="923"/>
      <c r="BB112" s="923"/>
      <c r="BC112" s="923"/>
      <c r="BD112" s="923"/>
      <c r="BE112" s="923"/>
      <c r="BF112" s="923"/>
      <c r="BG112" s="923"/>
      <c r="BH112" s="923"/>
      <c r="BI112" s="923"/>
      <c r="BJ112" s="923"/>
      <c r="BK112" s="923"/>
      <c r="BL112" s="923"/>
      <c r="BM112" s="923"/>
      <c r="BN112" s="923"/>
      <c r="BO112" s="923"/>
      <c r="BP112" s="924"/>
      <c r="BQ112" s="925">
        <v>1649651</v>
      </c>
      <c r="BR112" s="926"/>
      <c r="BS112" s="926"/>
      <c r="BT112" s="926"/>
      <c r="BU112" s="926"/>
      <c r="BV112" s="926">
        <v>1485534</v>
      </c>
      <c r="BW112" s="926"/>
      <c r="BX112" s="926"/>
      <c r="BY112" s="926"/>
      <c r="BZ112" s="926"/>
      <c r="CA112" s="926">
        <v>1265918</v>
      </c>
      <c r="CB112" s="926"/>
      <c r="CC112" s="926"/>
      <c r="CD112" s="926"/>
      <c r="CE112" s="926"/>
      <c r="CF112" s="920">
        <v>39</v>
      </c>
      <c r="CG112" s="921"/>
      <c r="CH112" s="921"/>
      <c r="CI112" s="921"/>
      <c r="CJ112" s="921"/>
      <c r="CK112" s="948"/>
      <c r="CL112" s="949"/>
      <c r="CM112" s="922" t="s">
        <v>433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248077</v>
      </c>
      <c r="AB113" s="938"/>
      <c r="AC113" s="938"/>
      <c r="AD113" s="938"/>
      <c r="AE113" s="939"/>
      <c r="AF113" s="940">
        <v>252309</v>
      </c>
      <c r="AG113" s="938"/>
      <c r="AH113" s="938"/>
      <c r="AI113" s="938"/>
      <c r="AJ113" s="939"/>
      <c r="AK113" s="940">
        <v>249186</v>
      </c>
      <c r="AL113" s="938"/>
      <c r="AM113" s="938"/>
      <c r="AN113" s="938"/>
      <c r="AO113" s="939"/>
      <c r="AP113" s="941">
        <v>7.7</v>
      </c>
      <c r="AQ113" s="942"/>
      <c r="AR113" s="942"/>
      <c r="AS113" s="942"/>
      <c r="AT113" s="943"/>
      <c r="AU113" s="908"/>
      <c r="AV113" s="909"/>
      <c r="AW113" s="909"/>
      <c r="AX113" s="909"/>
      <c r="AY113" s="909"/>
      <c r="AZ113" s="922" t="s">
        <v>435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438</v>
      </c>
      <c r="BA114" s="923"/>
      <c r="BB114" s="923"/>
      <c r="BC114" s="923"/>
      <c r="BD114" s="923"/>
      <c r="BE114" s="923"/>
      <c r="BF114" s="923"/>
      <c r="BG114" s="923"/>
      <c r="BH114" s="923"/>
      <c r="BI114" s="923"/>
      <c r="BJ114" s="923"/>
      <c r="BK114" s="923"/>
      <c r="BL114" s="923"/>
      <c r="BM114" s="923"/>
      <c r="BN114" s="923"/>
      <c r="BO114" s="923"/>
      <c r="BP114" s="924"/>
      <c r="BQ114" s="925">
        <v>270501</v>
      </c>
      <c r="BR114" s="926"/>
      <c r="BS114" s="926"/>
      <c r="BT114" s="926"/>
      <c r="BU114" s="926"/>
      <c r="BV114" s="926">
        <v>269703</v>
      </c>
      <c r="BW114" s="926"/>
      <c r="BX114" s="926"/>
      <c r="BY114" s="926"/>
      <c r="BZ114" s="926"/>
      <c r="CA114" s="926">
        <v>222247</v>
      </c>
      <c r="CB114" s="926"/>
      <c r="CC114" s="926"/>
      <c r="CD114" s="926"/>
      <c r="CE114" s="926"/>
      <c r="CF114" s="920">
        <v>6.8</v>
      </c>
      <c r="CG114" s="921"/>
      <c r="CH114" s="921"/>
      <c r="CI114" s="921"/>
      <c r="CJ114" s="921"/>
      <c r="CK114" s="948"/>
      <c r="CL114" s="949"/>
      <c r="CM114" s="922" t="s">
        <v>439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440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441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446</v>
      </c>
      <c r="Z117" s="894"/>
      <c r="AA117" s="978">
        <v>1435647</v>
      </c>
      <c r="AB117" s="979"/>
      <c r="AC117" s="979"/>
      <c r="AD117" s="979"/>
      <c r="AE117" s="980"/>
      <c r="AF117" s="981">
        <v>1374685</v>
      </c>
      <c r="AG117" s="979"/>
      <c r="AH117" s="979"/>
      <c r="AI117" s="979"/>
      <c r="AJ117" s="980"/>
      <c r="AK117" s="981">
        <v>1411389</v>
      </c>
      <c r="AL117" s="979"/>
      <c r="AM117" s="979"/>
      <c r="AN117" s="979"/>
      <c r="AO117" s="980"/>
      <c r="AP117" s="982"/>
      <c r="AQ117" s="983"/>
      <c r="AR117" s="983"/>
      <c r="AS117" s="983"/>
      <c r="AT117" s="984"/>
      <c r="AU117" s="908"/>
      <c r="AV117" s="909"/>
      <c r="AW117" s="909"/>
      <c r="AX117" s="909"/>
      <c r="AY117" s="909"/>
      <c r="AZ117" s="974" t="s">
        <v>447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419</v>
      </c>
      <c r="AB118" s="893"/>
      <c r="AC118" s="893"/>
      <c r="AD118" s="893"/>
      <c r="AE118" s="894"/>
      <c r="AF118" s="892" t="s">
        <v>420</v>
      </c>
      <c r="AG118" s="893"/>
      <c r="AH118" s="893"/>
      <c r="AI118" s="893"/>
      <c r="AJ118" s="894"/>
      <c r="AK118" s="892" t="s">
        <v>295</v>
      </c>
      <c r="AL118" s="893"/>
      <c r="AM118" s="893"/>
      <c r="AN118" s="893"/>
      <c r="AO118" s="894"/>
      <c r="AP118" s="970" t="s">
        <v>421</v>
      </c>
      <c r="AQ118" s="971"/>
      <c r="AR118" s="971"/>
      <c r="AS118" s="971"/>
      <c r="AT118" s="972"/>
      <c r="AU118" s="908"/>
      <c r="AV118" s="909"/>
      <c r="AW118" s="909"/>
      <c r="AX118" s="909"/>
      <c r="AY118" s="909"/>
      <c r="AZ118" s="973" t="s">
        <v>449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425</v>
      </c>
      <c r="B119" s="947"/>
      <c r="C119" s="929" t="s">
        <v>426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451</v>
      </c>
      <c r="BP119" s="1005"/>
      <c r="BQ119" s="999">
        <v>10924168</v>
      </c>
      <c r="BR119" s="1000"/>
      <c r="BS119" s="1000"/>
      <c r="BT119" s="1000"/>
      <c r="BU119" s="1000"/>
      <c r="BV119" s="1000">
        <v>10459583</v>
      </c>
      <c r="BW119" s="1000"/>
      <c r="BX119" s="1000"/>
      <c r="BY119" s="1000"/>
      <c r="BZ119" s="1000"/>
      <c r="CA119" s="1000">
        <v>9470620</v>
      </c>
      <c r="CB119" s="1000"/>
      <c r="CC119" s="1000"/>
      <c r="CD119" s="1000"/>
      <c r="CE119" s="1000"/>
      <c r="CF119" s="1001"/>
      <c r="CG119" s="1002"/>
      <c r="CH119" s="1002"/>
      <c r="CI119" s="1002"/>
      <c r="CJ119" s="1003"/>
      <c r="CK119" s="950"/>
      <c r="CL119" s="951"/>
      <c r="CM119" s="973" t="s">
        <v>452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453</v>
      </c>
      <c r="AV120" s="992"/>
      <c r="AW120" s="992"/>
      <c r="AX120" s="992"/>
      <c r="AY120" s="993"/>
      <c r="AZ120" s="929" t="s">
        <v>454</v>
      </c>
      <c r="BA120" s="897"/>
      <c r="BB120" s="897"/>
      <c r="BC120" s="897"/>
      <c r="BD120" s="897"/>
      <c r="BE120" s="897"/>
      <c r="BF120" s="897"/>
      <c r="BG120" s="897"/>
      <c r="BH120" s="897"/>
      <c r="BI120" s="897"/>
      <c r="BJ120" s="897"/>
      <c r="BK120" s="897"/>
      <c r="BL120" s="897"/>
      <c r="BM120" s="897"/>
      <c r="BN120" s="897"/>
      <c r="BO120" s="897"/>
      <c r="BP120" s="898"/>
      <c r="BQ120" s="930">
        <v>2213285</v>
      </c>
      <c r="BR120" s="931"/>
      <c r="BS120" s="931"/>
      <c r="BT120" s="931"/>
      <c r="BU120" s="931"/>
      <c r="BV120" s="931">
        <v>1894439</v>
      </c>
      <c r="BW120" s="931"/>
      <c r="BX120" s="931"/>
      <c r="BY120" s="931"/>
      <c r="BZ120" s="931"/>
      <c r="CA120" s="931">
        <v>1583620</v>
      </c>
      <c r="CB120" s="931"/>
      <c r="CC120" s="931"/>
      <c r="CD120" s="931"/>
      <c r="CE120" s="931"/>
      <c r="CF120" s="944">
        <v>48.7</v>
      </c>
      <c r="CG120" s="945"/>
      <c r="CH120" s="945"/>
      <c r="CI120" s="945"/>
      <c r="CJ120" s="945"/>
      <c r="CK120" s="1006" t="s">
        <v>455</v>
      </c>
      <c r="CL120" s="1007"/>
      <c r="CM120" s="1007"/>
      <c r="CN120" s="1007"/>
      <c r="CO120" s="1008"/>
      <c r="CP120" s="1014" t="s">
        <v>400</v>
      </c>
      <c r="CQ120" s="1015"/>
      <c r="CR120" s="1015"/>
      <c r="CS120" s="1015"/>
      <c r="CT120" s="1015"/>
      <c r="CU120" s="1015"/>
      <c r="CV120" s="1015"/>
      <c r="CW120" s="1015"/>
      <c r="CX120" s="1015"/>
      <c r="CY120" s="1015"/>
      <c r="CZ120" s="1015"/>
      <c r="DA120" s="1015"/>
      <c r="DB120" s="1015"/>
      <c r="DC120" s="1015"/>
      <c r="DD120" s="1015"/>
      <c r="DE120" s="1015"/>
      <c r="DF120" s="1016"/>
      <c r="DG120" s="930">
        <v>1062430</v>
      </c>
      <c r="DH120" s="931"/>
      <c r="DI120" s="931"/>
      <c r="DJ120" s="931"/>
      <c r="DK120" s="931"/>
      <c r="DL120" s="931">
        <v>968943</v>
      </c>
      <c r="DM120" s="931"/>
      <c r="DN120" s="931"/>
      <c r="DO120" s="931"/>
      <c r="DP120" s="931"/>
      <c r="DQ120" s="931">
        <v>834856</v>
      </c>
      <c r="DR120" s="931"/>
      <c r="DS120" s="931"/>
      <c r="DT120" s="931"/>
      <c r="DU120" s="931"/>
      <c r="DV120" s="932">
        <v>25.7</v>
      </c>
      <c r="DW120" s="932"/>
      <c r="DX120" s="932"/>
      <c r="DY120" s="932"/>
      <c r="DZ120" s="933"/>
    </row>
    <row r="121" spans="1:130" s="218" customFormat="1" ht="26.25" customHeight="1" x14ac:dyDescent="0.15">
      <c r="A121" s="1057"/>
      <c r="B121" s="949"/>
      <c r="C121" s="974" t="s">
        <v>456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457</v>
      </c>
      <c r="BA121" s="923"/>
      <c r="BB121" s="923"/>
      <c r="BC121" s="923"/>
      <c r="BD121" s="923"/>
      <c r="BE121" s="923"/>
      <c r="BF121" s="923"/>
      <c r="BG121" s="923"/>
      <c r="BH121" s="923"/>
      <c r="BI121" s="923"/>
      <c r="BJ121" s="923"/>
      <c r="BK121" s="923"/>
      <c r="BL121" s="923"/>
      <c r="BM121" s="923"/>
      <c r="BN121" s="923"/>
      <c r="BO121" s="923"/>
      <c r="BP121" s="924"/>
      <c r="BQ121" s="925">
        <v>888543</v>
      </c>
      <c r="BR121" s="926"/>
      <c r="BS121" s="926"/>
      <c r="BT121" s="926"/>
      <c r="BU121" s="926"/>
      <c r="BV121" s="926">
        <v>797634</v>
      </c>
      <c r="BW121" s="926"/>
      <c r="BX121" s="926"/>
      <c r="BY121" s="926"/>
      <c r="BZ121" s="926"/>
      <c r="CA121" s="926">
        <v>707068</v>
      </c>
      <c r="CB121" s="926"/>
      <c r="CC121" s="926"/>
      <c r="CD121" s="926"/>
      <c r="CE121" s="926"/>
      <c r="CF121" s="920">
        <v>21.8</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219139</v>
      </c>
      <c r="DH121" s="926"/>
      <c r="DI121" s="926"/>
      <c r="DJ121" s="926"/>
      <c r="DK121" s="926"/>
      <c r="DL121" s="926">
        <v>193679</v>
      </c>
      <c r="DM121" s="926"/>
      <c r="DN121" s="926"/>
      <c r="DO121" s="926"/>
      <c r="DP121" s="926"/>
      <c r="DQ121" s="926">
        <v>159252</v>
      </c>
      <c r="DR121" s="926"/>
      <c r="DS121" s="926"/>
      <c r="DT121" s="926"/>
      <c r="DU121" s="926"/>
      <c r="DV121" s="927">
        <v>4.9000000000000004</v>
      </c>
      <c r="DW121" s="927"/>
      <c r="DX121" s="927"/>
      <c r="DY121" s="927"/>
      <c r="DZ121" s="928"/>
    </row>
    <row r="122" spans="1:130" s="218" customFormat="1" ht="26.25" customHeight="1" x14ac:dyDescent="0.15">
      <c r="A122" s="1057"/>
      <c r="B122" s="949"/>
      <c r="C122" s="922" t="s">
        <v>439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458</v>
      </c>
      <c r="BA122" s="965"/>
      <c r="BB122" s="965"/>
      <c r="BC122" s="965"/>
      <c r="BD122" s="965"/>
      <c r="BE122" s="965"/>
      <c r="BF122" s="965"/>
      <c r="BG122" s="965"/>
      <c r="BH122" s="965"/>
      <c r="BI122" s="965"/>
      <c r="BJ122" s="965"/>
      <c r="BK122" s="965"/>
      <c r="BL122" s="965"/>
      <c r="BM122" s="965"/>
      <c r="BN122" s="965"/>
      <c r="BO122" s="965"/>
      <c r="BP122" s="966"/>
      <c r="BQ122" s="999">
        <v>6887299</v>
      </c>
      <c r="BR122" s="1000"/>
      <c r="BS122" s="1000"/>
      <c r="BT122" s="1000"/>
      <c r="BU122" s="1000"/>
      <c r="BV122" s="1000">
        <v>6629742</v>
      </c>
      <c r="BW122" s="1000"/>
      <c r="BX122" s="1000"/>
      <c r="BY122" s="1000"/>
      <c r="BZ122" s="1000"/>
      <c r="CA122" s="1000">
        <v>5991280</v>
      </c>
      <c r="CB122" s="1000"/>
      <c r="CC122" s="1000"/>
      <c r="CD122" s="1000"/>
      <c r="CE122" s="1000"/>
      <c r="CF122" s="1017">
        <v>184.3</v>
      </c>
      <c r="CG122" s="1018"/>
      <c r="CH122" s="1018"/>
      <c r="CI122" s="1018"/>
      <c r="CJ122" s="1018"/>
      <c r="CK122" s="1009"/>
      <c r="CL122" s="1010"/>
      <c r="CM122" s="1010"/>
      <c r="CN122" s="1010"/>
      <c r="CO122" s="1011"/>
      <c r="CP122" s="1019" t="s">
        <v>401</v>
      </c>
      <c r="CQ122" s="1020"/>
      <c r="CR122" s="1020"/>
      <c r="CS122" s="1020"/>
      <c r="CT122" s="1020"/>
      <c r="CU122" s="1020"/>
      <c r="CV122" s="1020"/>
      <c r="CW122" s="1020"/>
      <c r="CX122" s="1020"/>
      <c r="CY122" s="1020"/>
      <c r="CZ122" s="1020"/>
      <c r="DA122" s="1020"/>
      <c r="DB122" s="1020"/>
      <c r="DC122" s="1020"/>
      <c r="DD122" s="1020"/>
      <c r="DE122" s="1020"/>
      <c r="DF122" s="1021"/>
      <c r="DG122" s="925">
        <v>129007</v>
      </c>
      <c r="DH122" s="926"/>
      <c r="DI122" s="926"/>
      <c r="DJ122" s="926"/>
      <c r="DK122" s="926"/>
      <c r="DL122" s="926">
        <v>112296</v>
      </c>
      <c r="DM122" s="926"/>
      <c r="DN122" s="926"/>
      <c r="DO122" s="926"/>
      <c r="DP122" s="926"/>
      <c r="DQ122" s="926">
        <v>90522</v>
      </c>
      <c r="DR122" s="926"/>
      <c r="DS122" s="926"/>
      <c r="DT122" s="926"/>
      <c r="DU122" s="926"/>
      <c r="DV122" s="927">
        <v>2.8</v>
      </c>
      <c r="DW122" s="927"/>
      <c r="DX122" s="927"/>
      <c r="DY122" s="927"/>
      <c r="DZ122" s="928"/>
    </row>
    <row r="123" spans="1:130" s="218" customFormat="1" ht="26.25" customHeight="1" x14ac:dyDescent="0.15">
      <c r="A123" s="1057"/>
      <c r="B123" s="949"/>
      <c r="C123" s="922" t="s">
        <v>445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459</v>
      </c>
      <c r="BP123" s="1005"/>
      <c r="BQ123" s="1063">
        <v>9989127</v>
      </c>
      <c r="BR123" s="1064"/>
      <c r="BS123" s="1064"/>
      <c r="BT123" s="1064"/>
      <c r="BU123" s="1064"/>
      <c r="BV123" s="1064">
        <v>9321815</v>
      </c>
      <c r="BW123" s="1064"/>
      <c r="BX123" s="1064"/>
      <c r="BY123" s="1064"/>
      <c r="BZ123" s="1064"/>
      <c r="CA123" s="1064">
        <v>8281968</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v>77108</v>
      </c>
      <c r="DH123" s="959"/>
      <c r="DI123" s="959"/>
      <c r="DJ123" s="959"/>
      <c r="DK123" s="960"/>
      <c r="DL123" s="961">
        <v>71365</v>
      </c>
      <c r="DM123" s="959"/>
      <c r="DN123" s="959"/>
      <c r="DO123" s="959"/>
      <c r="DP123" s="960"/>
      <c r="DQ123" s="961">
        <v>58611</v>
      </c>
      <c r="DR123" s="959"/>
      <c r="DS123" s="959"/>
      <c r="DT123" s="959"/>
      <c r="DU123" s="960"/>
      <c r="DV123" s="962">
        <v>1.8</v>
      </c>
      <c r="DW123" s="963"/>
      <c r="DX123" s="963"/>
      <c r="DY123" s="963"/>
      <c r="DZ123" s="964"/>
    </row>
    <row r="124" spans="1:130" s="218" customFormat="1" ht="26.25" customHeight="1" thickBot="1" x14ac:dyDescent="0.2">
      <c r="A124" s="1057"/>
      <c r="B124" s="949"/>
      <c r="C124" s="922" t="s">
        <v>448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29.7</v>
      </c>
      <c r="BR124" s="1027"/>
      <c r="BS124" s="1027"/>
      <c r="BT124" s="1027"/>
      <c r="BU124" s="1027"/>
      <c r="BV124" s="1027">
        <v>35.700000000000003</v>
      </c>
      <c r="BW124" s="1027"/>
      <c r="BX124" s="1027"/>
      <c r="BY124" s="1027"/>
      <c r="BZ124" s="1027"/>
      <c r="CA124" s="1027">
        <v>36.5</v>
      </c>
      <c r="CB124" s="1027"/>
      <c r="CC124" s="1027"/>
      <c r="CD124" s="1027"/>
      <c r="CE124" s="1027"/>
      <c r="CF124" s="1028"/>
      <c r="CG124" s="1029"/>
      <c r="CH124" s="1029"/>
      <c r="CI124" s="1029"/>
      <c r="CJ124" s="1030"/>
      <c r="CK124" s="1012"/>
      <c r="CL124" s="1012"/>
      <c r="CM124" s="1012"/>
      <c r="CN124" s="1012"/>
      <c r="CO124" s="1013"/>
      <c r="CP124" s="1019" t="s">
        <v>461</v>
      </c>
      <c r="CQ124" s="1020"/>
      <c r="CR124" s="1020"/>
      <c r="CS124" s="1020"/>
      <c r="CT124" s="1020"/>
      <c r="CU124" s="1020"/>
      <c r="CV124" s="1020"/>
      <c r="CW124" s="1020"/>
      <c r="CX124" s="1020"/>
      <c r="CY124" s="1020"/>
      <c r="CZ124" s="1020"/>
      <c r="DA124" s="1020"/>
      <c r="DB124" s="1020"/>
      <c r="DC124" s="1020"/>
      <c r="DD124" s="1020"/>
      <c r="DE124" s="1020"/>
      <c r="DF124" s="1021"/>
      <c r="DG124" s="1004">
        <v>161967</v>
      </c>
      <c r="DH124" s="986"/>
      <c r="DI124" s="986"/>
      <c r="DJ124" s="986"/>
      <c r="DK124" s="987"/>
      <c r="DL124" s="985">
        <v>139251</v>
      </c>
      <c r="DM124" s="986"/>
      <c r="DN124" s="986"/>
      <c r="DO124" s="986"/>
      <c r="DP124" s="987"/>
      <c r="DQ124" s="985">
        <v>122677</v>
      </c>
      <c r="DR124" s="986"/>
      <c r="DS124" s="986"/>
      <c r="DT124" s="986"/>
      <c r="DU124" s="987"/>
      <c r="DV124" s="988">
        <v>3.8</v>
      </c>
      <c r="DW124" s="989"/>
      <c r="DX124" s="989"/>
      <c r="DY124" s="989"/>
      <c r="DZ124" s="990"/>
    </row>
    <row r="125" spans="1:130" s="218" customFormat="1" ht="26.25" customHeight="1" x14ac:dyDescent="0.15">
      <c r="A125" s="1057"/>
      <c r="B125" s="949"/>
      <c r="C125" s="922" t="s">
        <v>450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462</v>
      </c>
      <c r="CL125" s="1007"/>
      <c r="CM125" s="1007"/>
      <c r="CN125" s="1007"/>
      <c r="CO125" s="1008"/>
      <c r="CP125" s="929" t="s">
        <v>463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466</v>
      </c>
      <c r="AY127" s="1032"/>
      <c r="AZ127" s="1032"/>
      <c r="BA127" s="1032"/>
      <c r="BB127" s="1032"/>
      <c r="BC127" s="1032"/>
      <c r="BD127" s="1032"/>
      <c r="BE127" s="1033"/>
      <c r="BF127" s="1034" t="s">
        <v>467</v>
      </c>
      <c r="BG127" s="1032"/>
      <c r="BH127" s="1032"/>
      <c r="BI127" s="1032"/>
      <c r="BJ127" s="1032"/>
      <c r="BK127" s="1032"/>
      <c r="BL127" s="1033"/>
      <c r="BM127" s="1034" t="s">
        <v>468</v>
      </c>
      <c r="BN127" s="1032"/>
      <c r="BO127" s="1032"/>
      <c r="BP127" s="1032"/>
      <c r="BQ127" s="1032"/>
      <c r="BR127" s="1032"/>
      <c r="BS127" s="1033"/>
      <c r="BT127" s="1034" t="s">
        <v>469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470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471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472</v>
      </c>
      <c r="X128" s="1043"/>
      <c r="Y128" s="1043"/>
      <c r="Z128" s="1044"/>
      <c r="AA128" s="1045">
        <v>61279</v>
      </c>
      <c r="AB128" s="1046"/>
      <c r="AC128" s="1046"/>
      <c r="AD128" s="1046"/>
      <c r="AE128" s="1047"/>
      <c r="AF128" s="1048">
        <v>60245</v>
      </c>
      <c r="AG128" s="1046"/>
      <c r="AH128" s="1046"/>
      <c r="AI128" s="1046"/>
      <c r="AJ128" s="1047"/>
      <c r="AK128" s="1048">
        <v>58164</v>
      </c>
      <c r="AL128" s="1046"/>
      <c r="AM128" s="1046"/>
      <c r="AN128" s="1046"/>
      <c r="AO128" s="1047"/>
      <c r="AP128" s="1049"/>
      <c r="AQ128" s="1050"/>
      <c r="AR128" s="1050"/>
      <c r="AS128" s="1050"/>
      <c r="AT128" s="1051"/>
      <c r="AU128" s="220"/>
      <c r="AV128" s="220"/>
      <c r="AW128" s="220"/>
      <c r="AX128" s="896" t="s">
        <v>473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475</v>
      </c>
      <c r="X129" s="1071"/>
      <c r="Y129" s="1071"/>
      <c r="Z129" s="1072"/>
      <c r="AA129" s="958">
        <v>4055693</v>
      </c>
      <c r="AB129" s="959"/>
      <c r="AC129" s="959"/>
      <c r="AD129" s="959"/>
      <c r="AE129" s="960"/>
      <c r="AF129" s="961">
        <v>4045520</v>
      </c>
      <c r="AG129" s="959"/>
      <c r="AH129" s="959"/>
      <c r="AI129" s="959"/>
      <c r="AJ129" s="960"/>
      <c r="AK129" s="961">
        <v>4129361</v>
      </c>
      <c r="AL129" s="959"/>
      <c r="AM129" s="959"/>
      <c r="AN129" s="959"/>
      <c r="AO129" s="960"/>
      <c r="AP129" s="1073"/>
      <c r="AQ129" s="1074"/>
      <c r="AR129" s="1074"/>
      <c r="AS129" s="1074"/>
      <c r="AT129" s="1075"/>
      <c r="AU129" s="221"/>
      <c r="AV129" s="221"/>
      <c r="AW129" s="221"/>
      <c r="AX129" s="1065" t="s">
        <v>476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478</v>
      </c>
      <c r="X130" s="1071"/>
      <c r="Y130" s="1071"/>
      <c r="Z130" s="1072"/>
      <c r="AA130" s="958">
        <v>914940</v>
      </c>
      <c r="AB130" s="959"/>
      <c r="AC130" s="959"/>
      <c r="AD130" s="959"/>
      <c r="AE130" s="960"/>
      <c r="AF130" s="961">
        <v>863885</v>
      </c>
      <c r="AG130" s="959"/>
      <c r="AH130" s="959"/>
      <c r="AI130" s="959"/>
      <c r="AJ130" s="960"/>
      <c r="AK130" s="961">
        <v>879372</v>
      </c>
      <c r="AL130" s="959"/>
      <c r="AM130" s="959"/>
      <c r="AN130" s="959"/>
      <c r="AO130" s="960"/>
      <c r="AP130" s="1073"/>
      <c r="AQ130" s="1074"/>
      <c r="AR130" s="1074"/>
      <c r="AS130" s="1074"/>
      <c r="AT130" s="1075"/>
      <c r="AU130" s="221"/>
      <c r="AV130" s="221"/>
      <c r="AW130" s="221"/>
      <c r="AX130" s="1065" t="s">
        <v>479</v>
      </c>
      <c r="AY130" s="923"/>
      <c r="AZ130" s="923"/>
      <c r="BA130" s="923"/>
      <c r="BB130" s="923"/>
      <c r="BC130" s="923"/>
      <c r="BD130" s="923"/>
      <c r="BE130" s="924"/>
      <c r="BF130" s="1101">
        <v>14.4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480</v>
      </c>
      <c r="X131" s="1108"/>
      <c r="Y131" s="1108"/>
      <c r="Z131" s="1109"/>
      <c r="AA131" s="1004">
        <v>3140753</v>
      </c>
      <c r="AB131" s="986"/>
      <c r="AC131" s="986"/>
      <c r="AD131" s="986"/>
      <c r="AE131" s="987"/>
      <c r="AF131" s="985">
        <v>3181635</v>
      </c>
      <c r="AG131" s="986"/>
      <c r="AH131" s="986"/>
      <c r="AI131" s="986"/>
      <c r="AJ131" s="987"/>
      <c r="AK131" s="985">
        <v>3249989</v>
      </c>
      <c r="AL131" s="986"/>
      <c r="AM131" s="986"/>
      <c r="AN131" s="986"/>
      <c r="AO131" s="987"/>
      <c r="AP131" s="1110"/>
      <c r="AQ131" s="1111"/>
      <c r="AR131" s="1111"/>
      <c r="AS131" s="1111"/>
      <c r="AT131" s="1112"/>
      <c r="AU131" s="221"/>
      <c r="AV131" s="221"/>
      <c r="AW131" s="221"/>
      <c r="AX131" s="1083" t="s">
        <v>481</v>
      </c>
      <c r="AY131" s="726"/>
      <c r="AZ131" s="726"/>
      <c r="BA131" s="726"/>
      <c r="BB131" s="726"/>
      <c r="BC131" s="726"/>
      <c r="BD131" s="726"/>
      <c r="BE131" s="1036"/>
      <c r="BF131" s="1084">
        <v>36.5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483</v>
      </c>
      <c r="W132" s="1094"/>
      <c r="X132" s="1094"/>
      <c r="Y132" s="1094"/>
      <c r="Z132" s="1095"/>
      <c r="AA132" s="1096">
        <v>14.627957049999999</v>
      </c>
      <c r="AB132" s="1097"/>
      <c r="AC132" s="1097"/>
      <c r="AD132" s="1097"/>
      <c r="AE132" s="1098"/>
      <c r="AF132" s="1099">
        <v>14.161115280000001</v>
      </c>
      <c r="AG132" s="1097"/>
      <c r="AH132" s="1097"/>
      <c r="AI132" s="1097"/>
      <c r="AJ132" s="1098"/>
      <c r="AK132" s="1099">
        <v>14.580141660000001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484</v>
      </c>
      <c r="W133" s="1077"/>
      <c r="X133" s="1077"/>
      <c r="Y133" s="1077"/>
      <c r="Z133" s="1078"/>
      <c r="AA133" s="1079">
        <v>13.3</v>
      </c>
      <c r="AB133" s="1080"/>
      <c r="AC133" s="1080"/>
      <c r="AD133" s="1080"/>
      <c r="AE133" s="1081"/>
      <c r="AF133" s="1079">
        <v>13.7</v>
      </c>
      <c r="AG133" s="1080"/>
      <c r="AH133" s="1080"/>
      <c r="AI133" s="1080"/>
      <c r="AJ133" s="1081"/>
      <c r="AK133" s="1079">
        <v>14.4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UN/QEBUvVp2Jlm2GhsASJo7lC64NijEuQcm2ARVk8Wa58zLUX7zz3ls9N7QUCDmlbpbVIXRCklT3jIMj84z+A==" saltValue="oxFbc6S+FCPHJjabNJ2c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EnfJMxiE+kj+yHe7WwrWz4c/SYzvnONDzinmT/A3bakQmal7rHEVHyIWuTr8Q8L6S7tI6DWe3ePumCQjNtcg==" saltValue="ScE9tQL9hm2nHLUvw5w7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SsKcPSAmakDUPTm7wKGD1HyqjVU0J6xJdOOjmPzvI57MD/hJbC/YzP6liY44//qnmWZ0aIkMg8VMDeNM4qQ==" saltValue="ltDKb8XjBPm88WBvnDWp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488</v>
      </c>
      <c r="AP7" s="260"/>
      <c r="AQ7" s="261" t="s">
        <v>489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490</v>
      </c>
      <c r="AQ8" s="267" t="s">
        <v>491</v>
      </c>
      <c r="AR8" s="268" t="s">
        <v>492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493</v>
      </c>
      <c r="AL9" s="1117"/>
      <c r="AM9" s="1117"/>
      <c r="AN9" s="1118"/>
      <c r="AO9" s="269">
        <v>1437775</v>
      </c>
      <c r="AP9" s="269">
        <v>236282</v>
      </c>
      <c r="AQ9" s="270">
        <v>154424</v>
      </c>
      <c r="AR9" s="271">
        <v>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494</v>
      </c>
      <c r="AL10" s="1117"/>
      <c r="AM10" s="1117"/>
      <c r="AN10" s="1118"/>
      <c r="AO10" s="272">
        <v>716</v>
      </c>
      <c r="AP10" s="272">
        <v>118</v>
      </c>
      <c r="AQ10" s="273">
        <v>18194</v>
      </c>
      <c r="AR10" s="274">
        <v>-99.4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495</v>
      </c>
      <c r="AL11" s="1117"/>
      <c r="AM11" s="1117"/>
      <c r="AN11" s="1118"/>
      <c r="AO11" s="272">
        <v>11382</v>
      </c>
      <c r="AP11" s="272">
        <v>1871</v>
      </c>
      <c r="AQ11" s="273">
        <v>1285</v>
      </c>
      <c r="AR11" s="274">
        <v>45.6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496</v>
      </c>
      <c r="AL12" s="1117"/>
      <c r="AM12" s="1117"/>
      <c r="AN12" s="1118"/>
      <c r="AO12" s="272" t="s">
        <v>497</v>
      </c>
      <c r="AP12" s="272" t="s">
        <v>497</v>
      </c>
      <c r="AQ12" s="273" t="s">
        <v>497</v>
      </c>
      <c r="AR12" s="274" t="s">
        <v>497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498</v>
      </c>
      <c r="AL13" s="1117"/>
      <c r="AM13" s="1117"/>
      <c r="AN13" s="1118"/>
      <c r="AO13" s="272">
        <v>100106</v>
      </c>
      <c r="AP13" s="272">
        <v>16451</v>
      </c>
      <c r="AQ13" s="273">
        <v>5735</v>
      </c>
      <c r="AR13" s="274">
        <v>186.9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499</v>
      </c>
      <c r="AL14" s="1117"/>
      <c r="AM14" s="1117"/>
      <c r="AN14" s="1118"/>
      <c r="AO14" s="272">
        <v>77738</v>
      </c>
      <c r="AP14" s="272">
        <v>12775</v>
      </c>
      <c r="AQ14" s="273">
        <v>2950</v>
      </c>
      <c r="AR14" s="274">
        <v>333.1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500</v>
      </c>
      <c r="AL15" s="1120"/>
      <c r="AM15" s="1120"/>
      <c r="AN15" s="1121"/>
      <c r="AO15" s="272">
        <v>-97942</v>
      </c>
      <c r="AP15" s="272">
        <v>-16096</v>
      </c>
      <c r="AQ15" s="273">
        <v>-9110</v>
      </c>
      <c r="AR15" s="274">
        <v>76.7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1529775</v>
      </c>
      <c r="AP16" s="272">
        <v>251401</v>
      </c>
      <c r="AQ16" s="273">
        <v>173477</v>
      </c>
      <c r="AR16" s="274">
        <v>44.9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502</v>
      </c>
      <c r="AP20" s="281" t="s">
        <v>503</v>
      </c>
      <c r="AQ20" s="282" t="s">
        <v>504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505</v>
      </c>
      <c r="AL21" s="1123"/>
      <c r="AM21" s="1123"/>
      <c r="AN21" s="1124"/>
      <c r="AO21" s="285">
        <v>23.83</v>
      </c>
      <c r="AP21" s="286">
        <v>14.28</v>
      </c>
      <c r="AQ21" s="287">
        <v>9.5500000000000007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506</v>
      </c>
      <c r="AL22" s="1123"/>
      <c r="AM22" s="1123"/>
      <c r="AN22" s="1124"/>
      <c r="AO22" s="290">
        <v>90.5</v>
      </c>
      <c r="AP22" s="291">
        <v>96</v>
      </c>
      <c r="AQ22" s="292">
        <v>-5.5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488</v>
      </c>
      <c r="AP30" s="260"/>
      <c r="AQ30" s="261" t="s">
        <v>489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490</v>
      </c>
      <c r="AQ31" s="267" t="s">
        <v>491</v>
      </c>
      <c r="AR31" s="268" t="s">
        <v>492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510</v>
      </c>
      <c r="AL32" s="1131"/>
      <c r="AM32" s="1131"/>
      <c r="AN32" s="1132"/>
      <c r="AO32" s="300">
        <v>1162203</v>
      </c>
      <c r="AP32" s="300">
        <v>190995</v>
      </c>
      <c r="AQ32" s="301">
        <v>83140</v>
      </c>
      <c r="AR32" s="302">
        <v>129.69999999999999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511</v>
      </c>
      <c r="AL33" s="1131"/>
      <c r="AM33" s="1131"/>
      <c r="AN33" s="1132"/>
      <c r="AO33" s="300" t="s">
        <v>497</v>
      </c>
      <c r="AP33" s="300" t="s">
        <v>497</v>
      </c>
      <c r="AQ33" s="301" t="s">
        <v>497</v>
      </c>
      <c r="AR33" s="302" t="s">
        <v>497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512</v>
      </c>
      <c r="AL34" s="1131"/>
      <c r="AM34" s="1131"/>
      <c r="AN34" s="1132"/>
      <c r="AO34" s="300" t="s">
        <v>497</v>
      </c>
      <c r="AP34" s="300" t="s">
        <v>497</v>
      </c>
      <c r="AQ34" s="301" t="s">
        <v>497</v>
      </c>
      <c r="AR34" s="302" t="s">
        <v>497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513</v>
      </c>
      <c r="AL35" s="1131"/>
      <c r="AM35" s="1131"/>
      <c r="AN35" s="1132"/>
      <c r="AO35" s="300">
        <v>249186</v>
      </c>
      <c r="AP35" s="300">
        <v>40951</v>
      </c>
      <c r="AQ35" s="301">
        <v>26106</v>
      </c>
      <c r="AR35" s="302">
        <v>56.9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514</v>
      </c>
      <c r="AL36" s="1131"/>
      <c r="AM36" s="1131"/>
      <c r="AN36" s="1132"/>
      <c r="AO36" s="300" t="s">
        <v>497</v>
      </c>
      <c r="AP36" s="300" t="s">
        <v>497</v>
      </c>
      <c r="AQ36" s="301">
        <v>4689</v>
      </c>
      <c r="AR36" s="302" t="s">
        <v>497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515</v>
      </c>
      <c r="AL37" s="1131"/>
      <c r="AM37" s="1131"/>
      <c r="AN37" s="1132"/>
      <c r="AO37" s="300" t="s">
        <v>497</v>
      </c>
      <c r="AP37" s="300" t="s">
        <v>497</v>
      </c>
      <c r="AQ37" s="301">
        <v>554</v>
      </c>
      <c r="AR37" s="302" t="s">
        <v>497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516</v>
      </c>
      <c r="AL38" s="1134"/>
      <c r="AM38" s="1134"/>
      <c r="AN38" s="1135"/>
      <c r="AO38" s="303" t="s">
        <v>497</v>
      </c>
      <c r="AP38" s="303" t="s">
        <v>497</v>
      </c>
      <c r="AQ38" s="304">
        <v>7</v>
      </c>
      <c r="AR38" s="292" t="s">
        <v>497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517</v>
      </c>
      <c r="AL39" s="1134"/>
      <c r="AM39" s="1134"/>
      <c r="AN39" s="1135"/>
      <c r="AO39" s="300">
        <v>-58164</v>
      </c>
      <c r="AP39" s="300">
        <v>-9559</v>
      </c>
      <c r="AQ39" s="301">
        <v>-2038</v>
      </c>
      <c r="AR39" s="302">
        <v>369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518</v>
      </c>
      <c r="AL40" s="1131"/>
      <c r="AM40" s="1131"/>
      <c r="AN40" s="1132"/>
      <c r="AO40" s="300">
        <v>-879372</v>
      </c>
      <c r="AP40" s="300">
        <v>-144515</v>
      </c>
      <c r="AQ40" s="301">
        <v>-74354</v>
      </c>
      <c r="AR40" s="302">
        <v>94.4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473853</v>
      </c>
      <c r="AP41" s="300">
        <v>77872</v>
      </c>
      <c r="AQ41" s="301">
        <v>38106</v>
      </c>
      <c r="AR41" s="302">
        <v>104.4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488</v>
      </c>
      <c r="AN49" s="1127" t="s">
        <v>521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522</v>
      </c>
      <c r="AO50" s="317" t="s">
        <v>523</v>
      </c>
      <c r="AP50" s="318" t="s">
        <v>524</v>
      </c>
      <c r="AQ50" s="319" t="s">
        <v>525</v>
      </c>
      <c r="AR50" s="320" t="s">
        <v>526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527</v>
      </c>
      <c r="AL51" s="313"/>
      <c r="AM51" s="321">
        <v>1654543</v>
      </c>
      <c r="AN51" s="322">
        <v>252371</v>
      </c>
      <c r="AO51" s="323">
        <v>49.6</v>
      </c>
      <c r="AP51" s="324">
        <v>126525</v>
      </c>
      <c r="AQ51" s="325">
        <v>0.2</v>
      </c>
      <c r="AR51" s="326">
        <v>49.4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528</v>
      </c>
      <c r="AM52" s="329">
        <v>744324</v>
      </c>
      <c r="AN52" s="330">
        <v>113533</v>
      </c>
      <c r="AO52" s="331">
        <v>45.3</v>
      </c>
      <c r="AP52" s="332">
        <v>67052</v>
      </c>
      <c r="AQ52" s="333">
        <v>18.100000000000001</v>
      </c>
      <c r="AR52" s="334">
        <v>27.2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529</v>
      </c>
      <c r="AL53" s="313"/>
      <c r="AM53" s="321">
        <v>1489977</v>
      </c>
      <c r="AN53" s="322">
        <v>231471</v>
      </c>
      <c r="AO53" s="323">
        <v>-8.3000000000000007</v>
      </c>
      <c r="AP53" s="324">
        <v>122054</v>
      </c>
      <c r="AQ53" s="325">
        <v>-3.5</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528</v>
      </c>
      <c r="AM54" s="329">
        <v>774142</v>
      </c>
      <c r="AN54" s="330">
        <v>120264</v>
      </c>
      <c r="AO54" s="331">
        <v>5.9</v>
      </c>
      <c r="AP54" s="332">
        <v>68298</v>
      </c>
      <c r="AQ54" s="333">
        <v>1.9</v>
      </c>
      <c r="AR54" s="334">
        <v>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530</v>
      </c>
      <c r="AL55" s="313"/>
      <c r="AM55" s="321">
        <v>841503</v>
      </c>
      <c r="AN55" s="322">
        <v>133933</v>
      </c>
      <c r="AO55" s="323">
        <v>-42.1</v>
      </c>
      <c r="AP55" s="324">
        <v>111644</v>
      </c>
      <c r="AQ55" s="325">
        <v>-8.5</v>
      </c>
      <c r="AR55" s="326">
        <v>-33.6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528</v>
      </c>
      <c r="AM56" s="329">
        <v>423596</v>
      </c>
      <c r="AN56" s="330">
        <v>67419</v>
      </c>
      <c r="AO56" s="331">
        <v>-43.9</v>
      </c>
      <c r="AP56" s="332">
        <v>66606</v>
      </c>
      <c r="AQ56" s="333">
        <v>-2.5</v>
      </c>
      <c r="AR56" s="334">
        <v>-41.4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531</v>
      </c>
      <c r="AL57" s="313"/>
      <c r="AM57" s="321">
        <v>1679205</v>
      </c>
      <c r="AN57" s="322">
        <v>271716</v>
      </c>
      <c r="AO57" s="323">
        <v>102.9</v>
      </c>
      <c r="AP57" s="324">
        <v>127917</v>
      </c>
      <c r="AQ57" s="325">
        <v>14.6</v>
      </c>
      <c r="AR57" s="326">
        <v>88.3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528</v>
      </c>
      <c r="AM58" s="329">
        <v>571589</v>
      </c>
      <c r="AN58" s="330">
        <v>92490</v>
      </c>
      <c r="AO58" s="331">
        <v>37.200000000000003</v>
      </c>
      <c r="AP58" s="332">
        <v>69746</v>
      </c>
      <c r="AQ58" s="333">
        <v>4.7</v>
      </c>
      <c r="AR58" s="334">
        <v>32.5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532</v>
      </c>
      <c r="AL59" s="313"/>
      <c r="AM59" s="321">
        <v>964032</v>
      </c>
      <c r="AN59" s="322">
        <v>158428</v>
      </c>
      <c r="AO59" s="323">
        <v>-41.7</v>
      </c>
      <c r="AP59" s="324">
        <v>135931</v>
      </c>
      <c r="AQ59" s="325">
        <v>6.3</v>
      </c>
      <c r="AR59" s="326">
        <v>-48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528</v>
      </c>
      <c r="AM60" s="329">
        <v>370165</v>
      </c>
      <c r="AN60" s="330">
        <v>60832</v>
      </c>
      <c r="AO60" s="331">
        <v>-34.200000000000003</v>
      </c>
      <c r="AP60" s="332">
        <v>75320</v>
      </c>
      <c r="AQ60" s="333">
        <v>8</v>
      </c>
      <c r="AR60" s="334">
        <v>-42.2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533</v>
      </c>
      <c r="AL61" s="335"/>
      <c r="AM61" s="336">
        <v>1325852</v>
      </c>
      <c r="AN61" s="337">
        <v>209584</v>
      </c>
      <c r="AO61" s="338">
        <v>12.1</v>
      </c>
      <c r="AP61" s="339">
        <v>124814</v>
      </c>
      <c r="AQ61" s="340">
        <v>1.8</v>
      </c>
      <c r="AR61" s="326">
        <v>10.3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528</v>
      </c>
      <c r="AM62" s="329">
        <v>576763</v>
      </c>
      <c r="AN62" s="330">
        <v>90908</v>
      </c>
      <c r="AO62" s="331">
        <v>2.1</v>
      </c>
      <c r="AP62" s="332">
        <v>69404</v>
      </c>
      <c r="AQ62" s="333">
        <v>6</v>
      </c>
      <c r="AR62" s="334">
        <v>-3.9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yaBPlXVA96UIxxMwD4kkgl1RTy9jTkJLUWSAVY3xIj3jzxdopFfpNm664lMQyYlAl5T+OALrogMjzVRwFshyg==" saltValue="cnZdXGZL3lRLex0mDwUk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485</v>
      </c>
    </row>
    <row r="120" spans="125:125" ht="13.5" hidden="1" customHeight="1" x14ac:dyDescent="0.15"/>
    <row r="121" spans="125:125" ht="13.5" hidden="1" customHeight="1" x14ac:dyDescent="0.15">
      <c r="DU121" s="247"/>
    </row>
  </sheetData>
  <sheetProtection algorithmName="SHA-512" hashValue="TYC+j8CJgw5zPmD5H2/SNGAhWc314YsLtJN6wHkNOVrkjn0Ji8+fN7gMbTzhgap+KArwX0ke8CKkIbI9o+HmUw==" saltValue="ruQPlrEnlqB0gHspG5oQ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485</v>
      </c>
    </row>
  </sheetData>
  <sheetProtection algorithmName="SHA-512" hashValue="uu1j/Iw43mUO/xXs0nxBxve2cWd1pX1eZJlTnhrFL2JEPfVe4QG0dIX+6wXIlCYOjjKIQ9w2ExcCjZ5gLXcIrw==" saltValue="IF/nqcdLEQYyJXsXInAW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39" t="s">
        <v>3</v>
      </c>
      <c r="D47" s="1139"/>
      <c r="E47" s="1140"/>
      <c r="F47" s="11">
        <v>25.65</v>
      </c>
      <c r="G47" s="12">
        <v>24.54</v>
      </c>
      <c r="H47" s="12">
        <v>27.56</v>
      </c>
      <c r="I47" s="12">
        <v>23.43</v>
      </c>
      <c r="J47" s="13">
        <v>18.850000000000001</v>
      </c>
    </row>
    <row r="48" spans="2:10" ht="57.75" customHeight="1" x14ac:dyDescent="0.15">
      <c r="B48" s="14"/>
      <c r="C48" s="1141" t="s">
        <v>4</v>
      </c>
      <c r="D48" s="1141"/>
      <c r="E48" s="1142"/>
      <c r="F48" s="15">
        <v>1.1299999999999999</v>
      </c>
      <c r="G48" s="16">
        <v>3.09</v>
      </c>
      <c r="H48" s="16">
        <v>1.78</v>
      </c>
      <c r="I48" s="16">
        <v>1.77</v>
      </c>
      <c r="J48" s="17">
        <v>1.78</v>
      </c>
    </row>
    <row r="49" spans="2:10" ht="57.75" customHeight="1" thickBot="1" x14ac:dyDescent="0.2">
      <c r="B49" s="18"/>
      <c r="C49" s="1143" t="s">
        <v>5</v>
      </c>
      <c r="D49" s="1143"/>
      <c r="E49" s="1144"/>
      <c r="F49" s="19">
        <v>1.78</v>
      </c>
      <c r="G49" s="20">
        <v>2.0099999999999998</v>
      </c>
      <c r="H49" s="20" t="s">
        <v>540</v>
      </c>
      <c r="I49" s="20" t="s">
        <v>541</v>
      </c>
      <c r="J49" s="21" t="s">
        <v>542</v>
      </c>
    </row>
    <row r="50" spans="2:10" x14ac:dyDescent="0.15"/>
  </sheetData>
  <sheetProtection algorithmName="SHA-512" hashValue="EAzBPnl8+FHC5BygMNFh3137rbBjUwgAKIzIV3a9YRtX+4Agc8e1KZZDNVZPYADDze1CX9I7G5rphTtW5ZWy5Q==" saltValue="Tv0P80m1mtWD/B5z9Z4e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2026-03-19T05:13:20Z</cp:lastPrinted>
  <dcterms:created xsi:type="dcterms:W3CDTF">2026-02-26T10:09:56Z</dcterms:created>
  <dcterms:modified xsi:type="dcterms:W3CDTF">2026-03-19T05:30:21Z</dcterms:modified>
  <cp:category/>
</cp:coreProperties>
</file>