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AM36" i="10"/>
  <c r="AM35" i="10"/>
  <c r="C34" i="10"/>
  <c r="U34" i="10" l="1"/>
  <c r="U35" i="10" s="1"/>
  <c r="U36" i="10" s="1"/>
  <c r="U37" i="10" s="1"/>
  <c r="U38" i="10" s="1"/>
  <c r="U39"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<sst xmlns="http://schemas.openxmlformats.org/spreadsheetml/2006/main" count="1255" uniqueCount="630">
  <si>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</si>
  <si>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</si>
  <si>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</si>
  <si>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</si>
  <si>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</si>
  <si>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</si>
  <si>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</si>
  <si>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</si>
  <si>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</si>
  <si>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</si>
  <si>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</si>
  <si>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</si>
  <si>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</si>
  <si>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</si>
  <si>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</si>
  <si>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</si>
  <si>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</si>
  <si>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</si>
  <si>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</si>
  <si>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</si>
  <si>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</si>
  <si>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</si>
  <si>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</si>
  <si>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</si>
  <si>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</si>
  <si>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</si>
  <si>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</si>
  <si>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</si>
  <si>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</si>
  <si>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</si>
  <si>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</si>
  <si>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</si>
  <si>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</si>
  <si>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</si>
  <si>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</si>
  <si>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</si>
  <si>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</si>
  <si>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</si>
  <si>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</si>
  <si>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</si>
  <si>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</si>
  <si>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</si>
  <si>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</si>
  <si>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</si>
  <si>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</si>
  <si>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</si>
  <si>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</si>
  <si>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</si>
  <si>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</si>
  <si>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</si>
  <si>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</si>
  <si>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</si>
  <si>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</si>
  <si>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</si>
  <si>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</si>
  <si>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</si>
  <si>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</si>
  <si>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</si>
  <si>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</si>
  <si>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</si>
  <si>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</si>
  <si>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</si>
  <si>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</si>
  <si>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</si>
  <si>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</si>
  <si>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</si>
  <si>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</si>
  <si>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</si>
  <si>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</si>
  <si>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</si>
  <si>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</si>
  <si>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</si>
  <si>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</si>
  <si>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</si>
  <si>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</si>
  <si>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</si>
  <si>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</si>
  <si>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</si>
  <si>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</si>
  <si>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</si>
  <si>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</si>
  <si>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</si>
  <si>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</si>
  <si>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</si>
  <si>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</si>
  <si>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</si>
  <si>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</si>
  <si>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</si>
  <si>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</si>
  <si>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</si>
  <si>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</si>
  <si>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</si>
  <si>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</si>
  <si>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</si>
  <si>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</si>
  <si>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</si>
  <si>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</si>
  <si>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</si>
  <si>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</si>
  <si>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</si>
  <si>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</si>
  <si>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</si>
  <si>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</si>
  <si>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</si>
  <si>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</si>
  <si>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</si>
  <si>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</si>
  <si>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</si>
  <si>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</si>
  <si>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</si>
  <si>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</si>
  <si>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</si>
  <si>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</si>
  <si>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</si>
  <si>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</si>
  <si>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</si>
  <si>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</si>
  <si>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</si>
  <si>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</si>
  <si>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</si>
  <si>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</si>
  <si>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</si>
  <si>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</si>
  <si>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</si>
  <si>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</si>
  <si>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</si>
  <si>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</si>
  <si>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</si>
  <si>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</si>
  <si>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</si>
  <si>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</si>
  <si>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</si>
  <si>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</si>
  <si>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</si>
  <si>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</si>
  <si>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</si>
  <si>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</si>
  <si>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</si>
  <si>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</si>
  <si>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</si>
  <si>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</si>
  <si>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</si>
  <si>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</si>
  <si>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</si>
  <si>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</si>
  <si>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</si>
  <si>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</si>
  <si>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</si>
  <si>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</si>
  <si>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</si>
  <si>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</si>
  <si>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</si>
  <si>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</si>
  <si>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</si>
  <si>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</si>
  <si>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</si>
  <si>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</si>
  <si>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</si>
  <si>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</si>
  <si>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</si>
  <si>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</si>
  <si>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</si>
  <si>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</si>
  <si>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</si>
  <si>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</si>
  <si>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</si>
  <si>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</si>
  <si>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</si>
  <si>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</si>
  <si>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</si>
  <si>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</si>
  <si>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</si>
  <si>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</si>
  <si>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</si>
  <si>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</si>
  <si>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</si>
  <si>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</si>
  <si>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</si>
  <si>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</si>
  <si>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</si>
  <si>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</si>
  <si>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</si>
  <si>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</si>
  <si>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</si>
  <si>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</si>
  <si>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</si>
  <si>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</si>
  <si>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</si>
  <si>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</si>
  <si>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</si>
  <si>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</si>
  <si>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</si>
  <si>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</si>
  <si>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</si>
  <si>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</si>
  <si>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</si>
  <si>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</si>
  <si>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</si>
  <si>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</si>
  <si>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</si>
  <si>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</si>
  <si>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</si>
  <si>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</si>
  <si>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</si>
  <si>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</si>
  <si>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</si>
  <si>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</si>
  <si>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</si>
  <si>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</si>
  <si>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</si>
  <si>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</si>
  <si>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</si>
  <si>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</si>
  <si>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</si>
  <si>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</si>
  <si>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愛媛県上島町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</si>
  <si>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</si>
  <si>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</si>
  <si>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</si>
  <si>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</si>
  <si>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</si>
  <si>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</si>
  <si>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</si>
  <si>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</si>
  <si>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</si>
  <si>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</si>
  <si>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</si>
  <si>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</si>
  <si>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</si>
  <si>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</si>
  <si>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</si>
  <si>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</si>
  <si>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</si>
  <si>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</si>
  <si>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</si>
  <si>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</si>
  <si>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</si>
  <si>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</si>
  <si>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</si>
  <si>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</si>
  <si>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</si>
  <si>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</si>
  <si>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</si>
  <si>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</si>
  <si>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</si>
  <si>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</si>
  <si>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</si>
  <si>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</si>
  <si>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</si>
  <si>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</si>
  <si>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</si>
  <si>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</si>
  <si>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</si>
  <si>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</si>
  <si>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</si>
  <si>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</si>
  <si>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</si>
  <si>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</si>
  <si>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</si>
  <si>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</si>
  <si>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</si>
  <si>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</si>
  <si>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</si>
  <si>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</si>
  <si>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</si>
  <si>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</si>
  <si>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</si>
  <si>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</si>
  <si>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</si>
  <si>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</si>
  <si>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</si>
  <si>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</si>
  <si>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</si>
  <si>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</si>
  <si>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</si>
  <si>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</si>
  <si>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</si>
  <si>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</si>
  <si>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</si>
  <si>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</si>
  <si>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</si>
  <si>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</si>
  <si>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</si>
  <si>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</si>
  <si>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</si>
  <si>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</si>
  <si>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</si>
  <si>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</si>
  <si>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</si>
  <si>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</si>
  <si>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</si>
  <si>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</si>
  <si>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</si>
  <si>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</si>
  <si>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</si>
  <si>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</si>
  <si>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</si>
  <si>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</si>
  <si>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</si>
  <si>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</si>
  <si>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</si>
  <si>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</si>
  <si>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</si>
  <si>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</si>
  <si>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</si>
  <si>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</si>
  <si>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</si>
  <si>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</si>
  <si>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</si>
  <si>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</si>
  <si>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</si>
  <si>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</si>
  <si>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</si>
  <si>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</si>
  <si>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</si>
  <si>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</si>
  <si>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</si>
  <si>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</si>
  <si>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</si>
  <si>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</si>
  <si>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</si>
  <si>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</si>
  <si>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</si>
  <si>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</si>
  <si>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</si>
  <si>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</si>
  <si>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</si>
  <si>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</si>
  <si>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</si>
  <si>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</si>
  <si>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</si>
  <si>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</si>
  <si>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</si>
  <si>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</si>
  <si>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</si>
  <si>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</si>
  <si>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</si>
  <si>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</si>
  <si>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</si>
  <si>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</si>
  <si>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</si>
  <si>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</si>
  <si>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</si>
  <si>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</si>
  <si>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</si>
  <si>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</si>
  <si>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</si>
  <si>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</si>
  <si>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</si>
  <si>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</si>
  <si>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</si>
  <si>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</si>
  <si>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</si>
  <si>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</si>
  <si>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</si>
  <si>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</si>
  <si>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</si>
  <si>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</si>
  <si>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</si>
  <si>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</si>
  <si>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</si>
  <si>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</si>
  <si>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</si>
  <si>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</si>
  <si>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</si>
  <si>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愛媛県上島町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</si>
  <si>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</si>
  <si>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</si>
  <si>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</si>
  <si>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</si>
  <si>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</si>
  <si>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</si>
  <si>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</si>
  <si>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</si>
  <si>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</si>
  <si>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</si>
  <si>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</si>
  <si>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</si>
  <si>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</si>
  <si>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</si>
  <si>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</si>
  <si>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</si>
  <si>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</si>
  <si>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</si>
  <si>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</si>
  <si>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</si>
  <si>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</si>
  <si>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</si>
  <si>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</si>
  <si>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</si>
  <si>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</si>
  <si>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</si>
  <si>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</si>
  <si>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</si>
  <si>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</si>
  <si>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</si>
  <si>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</si>
  <si>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</si>
  <si>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</si>
  <si>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</si>
  <si>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</si>
  <si>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</si>
  <si>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</si>
  <si>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</si>
  <si>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</si>
  <si>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</si>
  <si>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</si>
  <si>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</si>
  <si>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</si>
  <si>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</si>
  <si>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</si>
  <si>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</si>
  <si>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</si>
  <si>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</si>
  <si>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</si>
  <si>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浄化槽事業会計</t>
    <phoneticPr fontId="5"/>
  </si>
  <si>
    <t>法非適用企業</t>
    <phoneticPr fontId="5"/>
  </si>
  <si>
    <t>船舶事業会計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</si>
  <si>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</si>
  <si>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</si>
  <si>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</si>
  <si>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</si>
  <si>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</si>
  <si>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</si>
  <si>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</si>
  <si>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</si>
  <si>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</si>
  <si>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</si>
  <si>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</si>
  <si>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</si>
  <si>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</si>
  <si>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</si>
  <si>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</si>
  <si>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</si>
  <si>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</si>
  <si>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</si>
  <si>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</si>
  <si>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</si>
  <si>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</si>
  <si>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</si>
  <si>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</si>
  <si>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</si>
  <si>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</si>
  <si>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</si>
  <si>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</si>
  <si>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</si>
  <si>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</si>
  <si>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</si>
  <si>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</si>
  <si>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</si>
  <si>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</si>
  <si>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</si>
  <si>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</si>
  <si>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</si>
  <si>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</si>
  <si>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</si>
  <si>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</si>
  <si>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</si>
  <si>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</si>
  <si>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</si>
  <si>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</si>
  <si>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</si>
  <si>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</si>
  <si>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</si>
  <si>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</si>
  <si>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</si>
  <si>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</si>
  <si>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</si>
  <si>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</si>
  <si>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</si>
  <si>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</si>
  <si>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</si>
  <si>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</si>
  <si>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</si>
  <si>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</si>
  <si>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</si>
  <si>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</si>
  <si>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</si>
  <si>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</si>
  <si>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</si>
  <si>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</si>
  <si>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</si>
  <si>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</si>
  <si>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</si>
  <si>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</si>
  <si>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</si>
  <si>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</si>
  <si>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</si>
  <si>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</si>
  <si>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特別養護老人ホーム事業会計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</si>
  <si>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</si>
  <si>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</si>
  <si>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</si>
  <si>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</si>
  <si>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</si>
  <si>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</si>
  <si>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</si>
  <si>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</si>
  <si>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</si>
  <si>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</si>
  <si>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</si>
  <si>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</si>
  <si>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</si>
  <si>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</si>
  <si>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</si>
  <si>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</si>
  <si>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</si>
  <si>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</si>
  <si>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</si>
  <si>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</si>
  <si>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</si>
  <si>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</si>
  <si>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</si>
  <si>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</si>
  <si>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</si>
  <si>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</si>
  <si>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</si>
  <si>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</si>
  <si>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</si>
  <si>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</si>
  <si>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</si>
  <si>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</si>
  <si>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</si>
  <si>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</si>
  <si>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</si>
  <si>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</si>
  <si>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</si>
  <si>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</si>
  <si>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</si>
  <si>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</si>
  <si>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</si>
  <si>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</si>
  <si>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</si>
  <si>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</si>
  <si>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</si>
  <si>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</si>
  <si>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</si>
  <si>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</si>
  <si>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</si>
  <si>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</si>
  <si>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</si>
  <si>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</si>
  <si>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</si>
  <si>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</si>
  <si>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</si>
  <si>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</si>
  <si>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</si>
  <si>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</si>
  <si>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</si>
  <si>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</si>
  <si>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</si>
  <si>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</si>
  <si>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</si>
  <si>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</si>
  <si>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</si>
  <si>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</si>
  <si>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</si>
  <si>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</si>
  <si>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</si>
  <si>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</si>
  <si>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</si>
  <si>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</si>
  <si>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</si>
  <si>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</si>
  <si>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</si>
  <si>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</si>
  <si>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</si>
  <si>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</si>
  <si>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</si>
  <si>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</si>
  <si>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</si>
  <si>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</si>
  <si>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</si>
  <si>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</si>
  <si>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5.50</t>
  </si>
  <si>
    <t>▲ 0.61</t>
  </si>
  <si>
    <t>▲ 2.07</t>
  </si>
  <si>
    <t>▲ 2.37</t>
  </si>
  <si>
    <t>▲ 5.47</t>
  </si>
  <si>
    <t>上水道事業会計</t>
  </si>
  <si>
    <t>船舶事業会計</t>
  </si>
  <si>
    <t>一般会計</t>
  </si>
  <si>
    <t>国民健康保険事業会計</t>
  </si>
  <si>
    <t>介護保険事業会計</t>
  </si>
  <si>
    <t>特別養護老人ホーム事業会計</t>
  </si>
  <si>
    <t>国民健康保険診療所事業会計</t>
  </si>
  <si>
    <t>公共下水道事業会計</t>
  </si>
  <si>
    <t>その他会計（赤字）</t>
  </si>
  <si>
    <t>その他会計（黒字）</t>
  </si>
  <si>
    <t>H25末</t>
    <phoneticPr fontId="5"/>
  </si>
  <si>
    <t>H26末</t>
    <phoneticPr fontId="5"/>
  </si>
  <si>
    <t>H27末</t>
    <phoneticPr fontId="5"/>
  </si>
  <si>
    <t>H28末</t>
    <phoneticPr fontId="5"/>
  </si>
  <si>
    <t>H29末</t>
    <phoneticPr fontId="5"/>
  </si>
  <si>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</si>
  <si>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</si>
  <si>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</si>
  <si>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</si>
  <si>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</si>
  <si>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</si>
  <si>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</si>
  <si>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</si>
  <si>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</si>
  <si>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</si>
  <si>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株式会社いわぎ物産センター</t>
    <rPh sb="0" eb="2">
      <t>カブシキ</t>
    </rPh>
    <rPh sb="2" eb="4">
      <t>カイシャ</t>
    </rPh>
    <rPh sb="7" eb="9">
      <t>ブッサン</t>
    </rPh>
    <phoneticPr fontId="18"/>
  </si>
  <si>
    <t>株式会社いきなスポレク</t>
    <rPh sb="0" eb="2">
      <t>カブシキ</t>
    </rPh>
    <rPh sb="2" eb="4">
      <t>カイシャ</t>
    </rPh>
    <phoneticPr fontId="18"/>
  </si>
  <si>
    <t>ふるさと整備基金</t>
  </si>
  <si>
    <t>地域振興基金</t>
  </si>
  <si>
    <t>ふるさと振興基金</t>
  </si>
  <si>
    <t>水と土保全基金</t>
  </si>
  <si>
    <t>―</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</si>
  <si>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</si>
  <si>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</si>
  <si>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</si>
  <si>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</si>
  <si>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</si>
  <si>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</si>
  <si>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</si>
  <si>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</si>
  <si>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３０年度の将来負担比率は２９．１％で前年度と比べて１．５ポイント増加している。また、実質公債費比率は１１．４％と前年度から１．４．ポイント増加している。類似団体と比較しても、各数値とも差が大きくなりつつあることから、計画的な財政運営が求められる。本町は人口の自然減が著しいため、今後は普通交付税や臨時財政対策債発行可能額などの一般財源が不足していくことが予想され、比率増加が見込まれることから、地方債発行の抑制や事務事業の見直しに努めなければならない。</t>
    <rPh sb="0" eb="2">
      <t>ヘイセイ</t>
    </rPh>
    <rPh sb="20" eb="22">
      <t>ゼンネン</t>
    </rPh>
    <rPh sb="22" eb="23">
      <t>ド</t>
    </rPh>
    <rPh sb="34" eb="36">
      <t>ゾウカ</t>
    </rPh>
    <rPh sb="58" eb="61">
      <t>ゼンネンド</t>
    </rPh>
    <rPh sb="89" eb="92">
      <t>カクスウチ</t>
    </rPh>
    <rPh sb="96" eb="97">
      <t>オオ</t>
    </rPh>
    <rPh sb="135" eb="136">
      <t>イチジル</t>
    </rPh>
    <rPh sb="141" eb="143">
      <t>コンゴ</t>
    </rPh>
    <rPh sb="165" eb="167">
      <t>イッパン</t>
    </rPh>
    <rPh sb="167" eb="169">
      <t>ザイゲン</t>
    </rPh>
    <rPh sb="170" eb="172">
      <t>フソク</t>
    </rPh>
    <rPh sb="179" eb="181">
      <t>ヨソウ</t>
    </rPh>
    <rPh sb="208" eb="210">
      <t>ジム</t>
    </rPh>
    <rPh sb="210" eb="212">
      <t>ジギョウ</t>
    </rPh>
    <rPh sb="213" eb="215">
      <t>ミナオ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</si>
  <si>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</si>
  <si>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</si>
  <si>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</si>
  <si>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</si>
  <si>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</si>
  <si>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</si>
  <si>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充当可能基金残高の減少により毎年度の将来負担比率は増加しているが、有形固定資産減価償却率は類似団体よりも低く、公共施設の大規模改修等がすぐに必要な状況ではない。しかしながら、公共施設の拡張や増加を検討できる余力はなく、岩城橋開通（令和３年度予定）により弓削島・佐島・生名島・岩城島の４つの有人島が陸続きとなることから、人口や財政規模など地域の実情に見合った公共施設の適正配置を早期に検討していく。</t>
    <rPh sb="2" eb="4">
      <t>カノウ</t>
    </rPh>
    <rPh sb="168" eb="170">
      <t>チイキ</t>
    </rPh>
    <rPh sb="171" eb="173">
      <t>ジツジョウ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</si>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</sst>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45F1-4EE7-9CD4-703BF96335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303486</c:v>
                </c:pt>
                <c:pt idx="1">
                  <c:v>175860</c:v>
                </c:pt>
                <c:pt idx="2">
                  <c:v>205724</c:v>
                </c:pt>
                <c:pt idx="3">
                  <c:v>159640</c:v>
                </c:pt>
                <c:pt idx="4">
                  <c:v>177205</c:v>
                </c:pt>
              </c:numCache>
            </c:numRef>
          </c:val>
          <c:smooth val="0"/>
          <c:extLst>
            <c:ext xmlns:c16="http://schemas.microsoft.com/office/drawing/2014/chart" uri="{C3380CC4-5D6E-409C-BE32-E72D297353CC}">
              <c16:uniqueId val="{00000001-45F1-4EE7-9CD4-703BF9633526}"/>
            </c:ext>
          </c:extLst>
        </c:ser>
        <c:dLbls>
          <c:showLegendKey val="0"/>
          <c:showVal val="0"/>
          <c:showCatName val="0"/>
          <c:showSerName val="0"/>
          <c:showPercent val="0"/>
          <c:showBubbleSize val="0"/>
        </c:dLbls>
        <c:marker val="1"/>
        <c:smooth val="0"/>
        <c:axId val="100378880"/>
        <c:axId val="100393344"/>
      </c:lineChart>
      <c:catAx>
        <c:axId val="10037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93344"/>
        <c:crosses val="autoZero"/>
        <c:auto val="1"/>
        <c:lblAlgn val="ctr"/>
        <c:lblOffset val="100"/>
        <c:tickLblSkip val="1"/>
        <c:tickMarkSkip val="1"/>
        <c:noMultiLvlLbl val="0"/>
      </c:catAx>
      <c:valAx>
        <c:axId val="1003933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7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2.88</c:v>
                </c:pt>
                <c:pt idx="1">
                  <c:v>2.21</c:v>
                </c:pt>
                <c:pt idx="2">
                  <c:v>2.59</c:v>
                </c:pt>
                <c:pt idx="3">
                  <c:v>2.66</c:v>
                </c:pt>
                <c:pt idx="4">
                  <c:v>2</c:v>
                </c:pt>
              </c:numCache>
            </c:numRef>
          </c:val>
          <c:extLst>
            <c:ext xmlns:c16="http://schemas.microsoft.com/office/drawing/2014/chart" uri="{C3380CC4-5D6E-409C-BE32-E72D297353CC}">
              <c16:uniqueId val="{00000000-E58E-42B4-B453-E52D1FDB5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35.54</c:v>
                </c:pt>
                <c:pt idx="1">
                  <c:v>34.94</c:v>
                </c:pt>
                <c:pt idx="2">
                  <c:v>33.549999999999997</c:v>
                </c:pt>
                <c:pt idx="3">
                  <c:v>31.55</c:v>
                </c:pt>
                <c:pt idx="4">
                  <c:v>26.61</c:v>
                </c:pt>
              </c:numCache>
            </c:numRef>
          </c:val>
          <c:extLst>
            <c:ext xmlns:c16="http://schemas.microsoft.com/office/drawing/2014/chart" uri="{C3380CC4-5D6E-409C-BE32-E72D297353CC}">
              <c16:uniqueId val="{00000001-E58E-42B4-B453-E52D1FDB5060}"/>
            </c:ext>
          </c:extLst>
        </c:ser>
        <c:dLbls>
          <c:showLegendKey val="0"/>
          <c:showVal val="0"/>
          <c:showCatName val="0"/>
          <c:showSerName val="0"/>
          <c:showPercent val="0"/>
          <c:showBubbleSize val="0"/>
        </c:dLbls>
        <c:gapWidth val="250"/>
        <c:overlap val="100"/>
        <c:axId val="149363328"/>
        <c:axId val="14936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c:v>
                </c:pt>
                <c:pt idx="1">
                  <c:v>-0.61</c:v>
                </c:pt>
                <c:pt idx="2">
                  <c:v>-2.0699999999999998</c:v>
                </c:pt>
                <c:pt idx="3">
                  <c:v>-2.37</c:v>
                </c:pt>
                <c:pt idx="4">
                  <c:v>-5.47</c:v>
                </c:pt>
              </c:numCache>
            </c:numRef>
          </c:val>
          <c:smooth val="0"/>
          <c:extLst>
            <c:ext xmlns:c16="http://schemas.microsoft.com/office/drawing/2014/chart" uri="{C3380CC4-5D6E-409C-BE32-E72D297353CC}">
              <c16:uniqueId val="{00000002-E58E-42B4-B453-E52D1FDB5060}"/>
            </c:ext>
          </c:extLst>
        </c:ser>
        <c:dLbls>
          <c:showLegendKey val="0"/>
          <c:showVal val="0"/>
          <c:showCatName val="0"/>
          <c:showSerName val="0"/>
          <c:showPercent val="0"/>
          <c:showBubbleSize val="0"/>
        </c:dLbls>
        <c:marker val="1"/>
        <c:smooth val="0"/>
        <c:axId val="149363328"/>
        <c:axId val="149365504"/>
      </c:lineChart>
      <c:catAx>
        <c:axId val="149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365504"/>
        <c:crosses val="autoZero"/>
        <c:auto val="1"/>
        <c:lblAlgn val="ctr"/>
        <c:lblOffset val="100"/>
        <c:tickLblSkip val="1"/>
        <c:tickMarkSkip val="1"/>
        <c:noMultiLvlLbl val="0"/>
      </c:catAx>
      <c:valAx>
        <c:axId val="14936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0.12</c:v>
                </c:pt>
                <c:pt idx="4">
                  <c:v>#N/A</c:v>
                </c:pt>
                <c:pt idx="5">
                  <c:v>0.13</c:v>
                </c:pt>
                <c:pt idx="6">
                  <c:v>#N/A</c:v>
                </c:pt>
                <c:pt idx="7">
                  <c:v>0.17</c:v>
                </c:pt>
                <c:pt idx="8">
                  <c:v>#N/A</c:v>
                </c:pt>
                <c:pt idx="9">
                  <c:v>0.13</c:v>
                </c:pt>
              </c:numCache>
            </c:numRef>
          </c:val>
          <c:extLst>
            <c:ext xmlns:c16="http://schemas.microsoft.com/office/drawing/2014/chart" uri="{C3380CC4-5D6E-409C-BE32-E72D297353CC}">
              <c16:uniqueId val="{00000000-F6F9-46C7-BEC9-232130848B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9-46C7-BEC9-232130848B46}"/>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0.09</c:v>
                </c:pt>
                <c:pt idx="8">
                  <c:v>#N/A</c:v>
                </c:pt>
                <c:pt idx="9">
                  <c:v>0.02</c:v>
                </c:pt>
              </c:numCache>
            </c:numRef>
          </c:val>
          <c:extLst>
            <c:ext xmlns:c16="http://schemas.microsoft.com/office/drawing/2014/chart" uri="{C3380CC4-5D6E-409C-BE32-E72D297353CC}">
              <c16:uniqueId val="{00000002-F6F9-46C7-BEC9-232130848B46}"/>
            </c:ext>
          </c:extLst>
        </c:ser>
        <c:ser>
          <c:idx val="3"/>
          <c:order val="3"/>
          <c:tx>
            <c:strRef>
              <c:f>データシート!$A$30</c:f>
              <c:strCache>
                <c:ptCount val="1"/>
                <c:pt idx="0">
                  <c:v>国民健康保険診療所事業会計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3-F6F9-46C7-BEC9-232130848B46}"/>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0.08</c:v>
                </c:pt>
                <c:pt idx="4">
                  <c:v>#N/A</c:v>
                </c:pt>
                <c:pt idx="5">
                  <c:v>0.08</c:v>
                </c:pt>
                <c:pt idx="6">
                  <c:v>#N/A</c:v>
                </c:pt>
                <c:pt idx="7">
                  <c:v>0.05</c:v>
                </c:pt>
                <c:pt idx="8">
                  <c:v>#N/A</c:v>
                </c:pt>
                <c:pt idx="9">
                  <c:v>0.06</c:v>
                </c:pt>
              </c:numCache>
            </c:numRef>
          </c:val>
          <c:extLst>
            <c:ext xmlns:c16="http://schemas.microsoft.com/office/drawing/2014/chart" uri="{C3380CC4-5D6E-409C-BE32-E72D297353CC}">
              <c16:uniqueId val="{00000004-F6F9-46C7-BEC9-232130848B46}"/>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0.09</c:v>
                </c:pt>
                <c:pt idx="4">
                  <c:v>#N/A</c:v>
                </c:pt>
                <c:pt idx="5">
                  <c:v>0.24</c:v>
                </c:pt>
                <c:pt idx="6">
                  <c:v>#N/A</c:v>
                </c:pt>
                <c:pt idx="7">
                  <c:v>0.03</c:v>
                </c:pt>
                <c:pt idx="8">
                  <c:v>#N/A</c:v>
                </c:pt>
                <c:pt idx="9">
                  <c:v>0.09</c:v>
                </c:pt>
              </c:numCache>
            </c:numRef>
          </c:val>
          <c:extLst>
            <c:ext xmlns:c16="http://schemas.microsoft.com/office/drawing/2014/chart" uri="{C3380CC4-5D6E-409C-BE32-E72D297353CC}">
              <c16:uniqueId val="{00000005-F6F9-46C7-BEC9-232130848B46}"/>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0.25</c:v>
                </c:pt>
                <c:pt idx="4">
                  <c:v>#N/A</c:v>
                </c:pt>
                <c:pt idx="5">
                  <c:v>0.28000000000000003</c:v>
                </c:pt>
                <c:pt idx="6">
                  <c:v>#N/A</c:v>
                </c:pt>
                <c:pt idx="7">
                  <c:v>0.31</c:v>
                </c:pt>
                <c:pt idx="8">
                  <c:v>#N/A</c:v>
                </c:pt>
                <c:pt idx="9">
                  <c:v>0.6</c:v>
                </c:pt>
              </c:numCache>
            </c:numRef>
          </c:val>
          <c:extLst>
            <c:ext xmlns:c16="http://schemas.microsoft.com/office/drawing/2014/chart" uri="{C3380CC4-5D6E-409C-BE32-E72D297353CC}">
              <c16:uniqueId val="{00000006-F6F9-46C7-BEC9-232130848B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2.85</c:v>
                </c:pt>
                <c:pt idx="2">
                  <c:v>#N/A</c:v>
                </c:pt>
                <c:pt idx="3">
                  <c:v>2.1800000000000002</c:v>
                </c:pt>
                <c:pt idx="4">
                  <c:v>#N/A</c:v>
                </c:pt>
                <c:pt idx="5">
                  <c:v>2.5499999999999998</c:v>
                </c:pt>
                <c:pt idx="6">
                  <c:v>#N/A</c:v>
                </c:pt>
                <c:pt idx="7">
                  <c:v>2.62</c:v>
                </c:pt>
                <c:pt idx="8">
                  <c:v>#N/A</c:v>
                </c:pt>
                <c:pt idx="9">
                  <c:v>1.96</c:v>
                </c:pt>
              </c:numCache>
            </c:numRef>
          </c:val>
          <c:extLst>
            <c:ext xmlns:c16="http://schemas.microsoft.com/office/drawing/2014/chart" uri="{C3380CC4-5D6E-409C-BE32-E72D297353CC}">
              <c16:uniqueId val="{00000007-F6F9-46C7-BEC9-232130848B46}"/>
            </c:ext>
          </c:extLst>
        </c:ser>
        <c:ser>
          <c:idx val="8"/>
          <c:order val="8"/>
          <c:tx>
            <c:strRef>
              <c:f>データシート!$A$35</c:f>
              <c:strCache>
                <c:ptCount val="1"/>
                <c:pt idx="0">
                  <c:v>船舶事業会計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c:v>
                </c:pt>
                <c:pt idx="2">
                  <c:v>#N/A</c:v>
                </c:pt>
                <c:pt idx="3">
                  <c:v>1.63</c:v>
                </c:pt>
                <c:pt idx="4">
                  <c:v>#N/A</c:v>
                </c:pt>
                <c:pt idx="5">
                  <c:v>2.06</c:v>
                </c:pt>
                <c:pt idx="6">
                  <c:v>#N/A</c:v>
                </c:pt>
                <c:pt idx="7">
                  <c:v>2.36</c:v>
                </c:pt>
                <c:pt idx="8">
                  <c:v>#N/A</c:v>
                </c:pt>
                <c:pt idx="9">
                  <c:v>2.72</c:v>
                </c:pt>
              </c:numCache>
            </c:numRef>
          </c:val>
          <c:extLst>
            <c:ext xmlns:c16="http://schemas.microsoft.com/office/drawing/2014/chart" uri="{C3380CC4-5D6E-409C-BE32-E72D297353CC}">
              <c16:uniqueId val="{00000008-F6F9-46C7-BEC9-232130848B4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13.56</c:v>
                </c:pt>
                <c:pt idx="2">
                  <c:v>#N/A</c:v>
                </c:pt>
                <c:pt idx="3">
                  <c:v>13.7</c:v>
                </c:pt>
                <c:pt idx="4">
                  <c:v>#N/A</c:v>
                </c:pt>
                <c:pt idx="5">
                  <c:v>14.47</c:v>
                </c:pt>
                <c:pt idx="6">
                  <c:v>#N/A</c:v>
                </c:pt>
                <c:pt idx="7">
                  <c:v>13.96</c:v>
                </c:pt>
                <c:pt idx="8">
                  <c:v>#N/A</c:v>
                </c:pt>
                <c:pt idx="9">
                  <c:v>13.12</c:v>
                </c:pt>
              </c:numCache>
            </c:numRef>
          </c:val>
          <c:extLst>
            <c:ext xmlns:c16="http://schemas.microsoft.com/office/drawing/2014/chart" uri="{C3380CC4-5D6E-409C-BE32-E72D297353CC}">
              <c16:uniqueId val="{00000009-F6F9-46C7-BEC9-232130848B46}"/>
            </c:ext>
          </c:extLst>
        </c:ser>
        <c:dLbls>
          <c:showLegendKey val="0"/>
          <c:showVal val="0"/>
          <c:showCatName val="0"/>
          <c:showSerName val="0"/>
          <c:showPercent val="0"/>
          <c:showBubbleSize val="0"/>
        </c:dLbls>
        <c:gapWidth val="150"/>
        <c:overlap val="100"/>
        <c:axId val="149816064"/>
        <c:axId val="149817600"/>
      </c:barChart>
      <c:catAx>
        <c:axId val="1498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17600"/>
        <c:crosses val="autoZero"/>
        <c:auto val="1"/>
        <c:lblAlgn val="ctr"/>
        <c:lblOffset val="100"/>
        <c:tickLblSkip val="1"/>
        <c:tickMarkSkip val="1"/>
        <c:noMultiLvlLbl val="0"/>
      </c:catAx>
      <c:valAx>
        <c:axId val="14981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1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1116</c:v>
                </c:pt>
                <c:pt idx="5">
                  <c:v>1114</c:v>
                </c:pt>
                <c:pt idx="8">
                  <c:v>1071</c:v>
                </c:pt>
                <c:pt idx="11">
                  <c:v>1087</c:v>
                </c:pt>
                <c:pt idx="14">
                  <c:v>1134</c:v>
                </c:pt>
              </c:numCache>
            </c:numRef>
          </c:val>
          <c:extLst>
            <c:ext xmlns:c16="http://schemas.microsoft.com/office/drawing/2014/chart" uri="{C3380CC4-5D6E-409C-BE32-E72D297353CC}">
              <c16:uniqueId val="{00000000-829B-4C4B-B5CD-E3CCE577D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9B-4C4B-B5CD-E3CCE577D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9B-4C4B-B5CD-E3CCE577D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9B-4C4B-B5CD-E3CCE577D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254</c:v>
                </c:pt>
                <c:pt idx="6">
                  <c:v>239</c:v>
                </c:pt>
                <c:pt idx="9">
                  <c:v>253</c:v>
                </c:pt>
                <c:pt idx="12">
                  <c:v>250</c:v>
                </c:pt>
              </c:numCache>
            </c:numRef>
          </c:val>
          <c:extLst>
            <c:ext xmlns:c16="http://schemas.microsoft.com/office/drawing/2014/chart" uri="{C3380CC4-5D6E-409C-BE32-E72D297353CC}">
              <c16:uniqueId val="{00000004-829B-4C4B-B5CD-E3CCE577D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9B-4C4B-B5CD-E3CCE577D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9B-4C4B-B5CD-E3CCE577D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1134</c:v>
                </c:pt>
                <c:pt idx="3">
                  <c:v>1184</c:v>
                </c:pt>
                <c:pt idx="6">
                  <c:v>1183</c:v>
                </c:pt>
                <c:pt idx="9">
                  <c:v>1190</c:v>
                </c:pt>
                <c:pt idx="12">
                  <c:v>1260</c:v>
                </c:pt>
              </c:numCache>
            </c:numRef>
          </c:val>
          <c:extLst>
            <c:ext xmlns:c16="http://schemas.microsoft.com/office/drawing/2014/chart" uri="{C3380CC4-5D6E-409C-BE32-E72D297353CC}">
              <c16:uniqueId val="{00000007-829B-4C4B-B5CD-E3CCE577DA9C}"/>
            </c:ext>
          </c:extLst>
        </c:ser>
        <c:dLbls>
          <c:showLegendKey val="0"/>
          <c:showVal val="0"/>
          <c:showCatName val="0"/>
          <c:showSerName val="0"/>
          <c:showPercent val="0"/>
          <c:showBubbleSize val="0"/>
        </c:dLbls>
        <c:gapWidth val="100"/>
        <c:overlap val="100"/>
        <c:axId val="141660160"/>
        <c:axId val="14166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301</c:v>
                </c:pt>
                <c:pt idx="2">
                  <c:v>#N/A</c:v>
                </c:pt>
                <c:pt idx="3">
                  <c:v>#N/A</c:v>
                </c:pt>
                <c:pt idx="4">
                  <c:v>324</c:v>
                </c:pt>
                <c:pt idx="5">
                  <c:v>#N/A</c:v>
                </c:pt>
                <c:pt idx="6">
                  <c:v>#N/A</c:v>
                </c:pt>
                <c:pt idx="7">
                  <c:v>351</c:v>
                </c:pt>
                <c:pt idx="8">
                  <c:v>#N/A</c:v>
                </c:pt>
                <c:pt idx="9">
                  <c:v>#N/A</c:v>
                </c:pt>
                <c:pt idx="10">
                  <c:v>356</c:v>
                </c:pt>
                <c:pt idx="11">
                  <c:v>#N/A</c:v>
                </c:pt>
                <c:pt idx="12">
                  <c:v>#N/A</c:v>
                </c:pt>
                <c:pt idx="13">
                  <c:v>376</c:v>
                </c:pt>
                <c:pt idx="14">
                  <c:v>#N/A</c:v>
                </c:pt>
              </c:numCache>
            </c:numRef>
          </c:val>
          <c:smooth val="0"/>
          <c:extLst>
            <c:ext xmlns:c16="http://schemas.microsoft.com/office/drawing/2014/chart" uri="{C3380CC4-5D6E-409C-BE32-E72D297353CC}">
              <c16:uniqueId val="{00000008-829B-4C4B-B5CD-E3CCE577DA9C}"/>
            </c:ext>
          </c:extLst>
        </c:ser>
        <c:dLbls>
          <c:showLegendKey val="0"/>
          <c:showVal val="0"/>
          <c:showCatName val="0"/>
          <c:showSerName val="0"/>
          <c:showPercent val="0"/>
          <c:showBubbleSize val="0"/>
        </c:dLbls>
        <c:marker val="1"/>
        <c:smooth val="0"/>
        <c:axId val="141660160"/>
        <c:axId val="141662080"/>
      </c:lineChart>
      <c:catAx>
        <c:axId val="1416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62080"/>
        <c:crosses val="autoZero"/>
        <c:auto val="1"/>
        <c:lblAlgn val="ctr"/>
        <c:lblOffset val="100"/>
        <c:tickLblSkip val="1"/>
        <c:tickMarkSkip val="1"/>
        <c:noMultiLvlLbl val="0"/>
      </c:catAx>
      <c:valAx>
        <c:axId val="1416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9023</c:v>
                </c:pt>
                <c:pt idx="5">
                  <c:v>8737</c:v>
                </c:pt>
                <c:pt idx="8">
                  <c:v>8762</c:v>
                </c:pt>
                <c:pt idx="11">
                  <c:v>8524</c:v>
                </c:pt>
                <c:pt idx="14">
                  <c:v>8468</c:v>
                </c:pt>
              </c:numCache>
            </c:numRef>
          </c:val>
          <c:extLst>
            <c:ext xmlns:c16="http://schemas.microsoft.com/office/drawing/2014/chart" uri="{C3380CC4-5D6E-409C-BE32-E72D297353CC}">
              <c16:uniqueId val="{00000000-C0FE-4B3D-93F4-5521A6CDA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1594</c:v>
                </c:pt>
                <c:pt idx="5">
                  <c:v>1508</c:v>
                </c:pt>
                <c:pt idx="8">
                  <c:v>1420</c:v>
                </c:pt>
                <c:pt idx="11">
                  <c:v>1342</c:v>
                </c:pt>
                <c:pt idx="14">
                  <c:v>1251</c:v>
                </c:pt>
              </c:numCache>
            </c:numRef>
          </c:val>
          <c:extLst>
            <c:ext xmlns:c16="http://schemas.microsoft.com/office/drawing/2014/chart" uri="{C3380CC4-5D6E-409C-BE32-E72D297353CC}">
              <c16:uniqueId val="{00000001-C0FE-4B3D-93F4-5521A6CDA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3275</c:v>
                </c:pt>
                <c:pt idx="5">
                  <c:v>3318</c:v>
                </c:pt>
                <c:pt idx="8">
                  <c:v>3175</c:v>
                </c:pt>
                <c:pt idx="11">
                  <c:v>3084</c:v>
                </c:pt>
                <c:pt idx="14">
                  <c:v>2761</c:v>
                </c:pt>
              </c:numCache>
            </c:numRef>
          </c:val>
          <c:extLst>
            <c:ext xmlns:c16="http://schemas.microsoft.com/office/drawing/2014/chart" uri="{C3380CC4-5D6E-409C-BE32-E72D297353CC}">
              <c16:uniqueId val="{00000002-C0FE-4B3D-93F4-5521A6CDA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E-4B3D-93F4-5521A6CDA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FE-4B3D-93F4-5521A6CDA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E-4B3D-93F4-5521A6CDA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752</c:v>
                </c:pt>
                <c:pt idx="3">
                  <c:v>651</c:v>
                </c:pt>
                <c:pt idx="6">
                  <c:v>641</c:v>
                </c:pt>
                <c:pt idx="9">
                  <c:v>584</c:v>
                </c:pt>
                <c:pt idx="12">
                  <c:v>474</c:v>
                </c:pt>
              </c:numCache>
            </c:numRef>
          </c:val>
          <c:extLst>
            <c:ext xmlns:c16="http://schemas.microsoft.com/office/drawing/2014/chart" uri="{C3380CC4-5D6E-409C-BE32-E72D297353CC}">
              <c16:uniqueId val="{00000006-C0FE-4B3D-93F4-5521A6CDA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0FE-4B3D-93F4-5521A6CDA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2418</c:v>
                </c:pt>
                <c:pt idx="3">
                  <c:v>2418</c:v>
                </c:pt>
                <c:pt idx="6">
                  <c:v>2380</c:v>
                </c:pt>
                <c:pt idx="9">
                  <c:v>2331</c:v>
                </c:pt>
                <c:pt idx="12">
                  <c:v>2225</c:v>
                </c:pt>
              </c:numCache>
            </c:numRef>
          </c:val>
          <c:extLst>
            <c:ext xmlns:c16="http://schemas.microsoft.com/office/drawing/2014/chart" uri="{C3380CC4-5D6E-409C-BE32-E72D297353CC}">
              <c16:uniqueId val="{00000008-C0FE-4B3D-93F4-5521A6CDA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FE-4B3D-93F4-5521A6CDA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11611</c:v>
                </c:pt>
                <c:pt idx="3">
                  <c:v>11325</c:v>
                </c:pt>
                <c:pt idx="6">
                  <c:v>11230</c:v>
                </c:pt>
                <c:pt idx="9">
                  <c:v>10902</c:v>
                </c:pt>
                <c:pt idx="12">
                  <c:v>10688</c:v>
                </c:pt>
              </c:numCache>
            </c:numRef>
          </c:val>
          <c:extLst>
            <c:ext xmlns:c16="http://schemas.microsoft.com/office/drawing/2014/chart" uri="{C3380CC4-5D6E-409C-BE32-E72D297353CC}">
              <c16:uniqueId val="{0000000A-C0FE-4B3D-93F4-5521A6CDAE48}"/>
            </c:ext>
          </c:extLst>
        </c:ser>
        <c:dLbls>
          <c:showLegendKey val="0"/>
          <c:showVal val="0"/>
          <c:showCatName val="0"/>
          <c:showSerName val="0"/>
          <c:showPercent val="0"/>
          <c:showBubbleSize val="0"/>
        </c:dLbls>
        <c:gapWidth val="100"/>
        <c:overlap val="100"/>
        <c:axId val="141558528"/>
        <c:axId val="14156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889</c:v>
                </c:pt>
                <c:pt idx="2">
                  <c:v>#N/A</c:v>
                </c:pt>
                <c:pt idx="3">
                  <c:v>#N/A</c:v>
                </c:pt>
                <c:pt idx="4">
                  <c:v>831</c:v>
                </c:pt>
                <c:pt idx="5">
                  <c:v>#N/A</c:v>
                </c:pt>
                <c:pt idx="6">
                  <c:v>#N/A</c:v>
                </c:pt>
                <c:pt idx="7">
                  <c:v>893</c:v>
                </c:pt>
                <c:pt idx="8">
                  <c:v>#N/A</c:v>
                </c:pt>
                <c:pt idx="9">
                  <c:v>#N/A</c:v>
                </c:pt>
                <c:pt idx="10">
                  <c:v>867</c:v>
                </c:pt>
                <c:pt idx="11">
                  <c:v>#N/A</c:v>
                </c:pt>
                <c:pt idx="12">
                  <c:v>#N/A</c:v>
                </c:pt>
                <c:pt idx="13">
                  <c:v>906</c:v>
                </c:pt>
                <c:pt idx="14">
                  <c:v>#N/A</c:v>
                </c:pt>
              </c:numCache>
            </c:numRef>
          </c:val>
          <c:smooth val="0"/>
          <c:extLst>
            <c:ext xmlns:c16="http://schemas.microsoft.com/office/drawing/2014/chart" uri="{C3380CC4-5D6E-409C-BE32-E72D297353CC}">
              <c16:uniqueId val="{0000000B-C0FE-4B3D-93F4-5521A6CDAE48}"/>
            </c:ext>
          </c:extLst>
        </c:ser>
        <c:dLbls>
          <c:showLegendKey val="0"/>
          <c:showVal val="0"/>
          <c:showCatName val="0"/>
          <c:showSerName val="0"/>
          <c:showPercent val="0"/>
          <c:showBubbleSize val="0"/>
        </c:dLbls>
        <c:marker val="1"/>
        <c:smooth val="0"/>
        <c:axId val="141558528"/>
        <c:axId val="141560448"/>
      </c:lineChart>
      <c:catAx>
        <c:axId val="1415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60448"/>
        <c:crosses val="autoZero"/>
        <c:auto val="1"/>
        <c:lblAlgn val="ctr"/>
        <c:lblOffset val="100"/>
        <c:tickLblSkip val="1"/>
        <c:tickMarkSkip val="1"/>
        <c:noMultiLvlLbl val="0"/>
      </c:catAx>
      <c:valAx>
        <c:axId val="14156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1403</c:v>
                </c:pt>
                <c:pt idx="1">
                  <c:v>1303</c:v>
                </c:pt>
                <c:pt idx="2">
                  <c:v>1104</c:v>
                </c:pt>
              </c:numCache>
            </c:numRef>
          </c:val>
          <c:extLst>
            <c:ext xmlns:c16="http://schemas.microsoft.com/office/drawing/2014/chart" uri="{C3380CC4-5D6E-409C-BE32-E72D297353CC}">
              <c16:uniqueId val="{00000000-F5E3-4DC0-A518-26F48B1544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740</c:v>
                </c:pt>
                <c:pt idx="1">
                  <c:v>790</c:v>
                </c:pt>
                <c:pt idx="2">
                  <c:v>759</c:v>
                </c:pt>
              </c:numCache>
            </c:numRef>
          </c:val>
          <c:extLst>
            <c:ext xmlns:c16="http://schemas.microsoft.com/office/drawing/2014/chart" uri="{C3380CC4-5D6E-409C-BE32-E72D297353CC}">
              <c16:uniqueId val="{00000001-F5E3-4DC0-A518-26F48B1544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611</c:v>
                </c:pt>
                <c:pt idx="1">
                  <c:v>665</c:v>
                </c:pt>
                <c:pt idx="2">
                  <c:v>666</c:v>
                </c:pt>
              </c:numCache>
            </c:numRef>
          </c:val>
          <c:extLst>
            <c:ext xmlns:c16="http://schemas.microsoft.com/office/drawing/2014/chart" uri="{C3380CC4-5D6E-409C-BE32-E72D297353CC}">
              <c16:uniqueId val="{00000002-F5E3-4DC0-A518-26F48B1544CE}"/>
            </c:ext>
          </c:extLst>
        </c:ser>
        <c:dLbls>
          <c:showLegendKey val="0"/>
          <c:showVal val="0"/>
          <c:showCatName val="0"/>
          <c:showSerName val="0"/>
          <c:showPercent val="0"/>
          <c:showBubbleSize val="0"/>
        </c:dLbls>
        <c:gapWidth val="120"/>
        <c:overlap val="100"/>
        <c:axId val="150534784"/>
        <c:axId val="150151552"/>
      </c:barChart>
      <c:catAx>
        <c:axId val="1505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151552"/>
        <c:crosses val="autoZero"/>
        <c:auto val="1"/>
        <c:lblAlgn val="ctr"/>
        <c:lblOffset val="100"/>
        <c:tickLblSkip val="1"/>
        <c:tickMarkSkip val="1"/>
        <c:noMultiLvlLbl val="0"/>
      </c:catAx>
      <c:valAx>
        <c:axId val="150151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5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{BFFD6BBA-BD16-4AFB-AB75-767F7827FA39}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50-40F9-83E0-CB99E4AA9E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{29415B0C-9760-48DC-951F-2BD77EAF9701}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0-40F9-83E0-CB99E4AA9E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{A6AD5E12-9BFE-4163-A6EA-FB899A508CD1}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0-40F9-83E0-CB99E4AA9E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{909C0477-FC47-4FE1-B7E2-4B5EE9069693}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0-40F9-83E0-CB99E4AA9E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{F979DA97-00C7-4A28-8AFA-FA98FA5F727D}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0-40F9-83E0-CB99E4AA9E7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{44BE7C5B-158D-4449-BD5B-B3DA9DB3587E}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50-40F9-83E0-CB99E4AA9E7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{AD50EB95-BB49-49B8-BC5B-FC466700520E}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50-40F9-83E0-CB99E4AA9E7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{6F7FCB64-0777-4D0B-85F3-1C6D8E694854}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50-40F9-83E0-CB99E4AA9E7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{BBB387CA-DD8E-4BCE-AF0D-4AF74AA0B9B0}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50-40F9-83E0-CB99E4AA9E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56.8</c:v>
                </c:pt>
                <c:pt idx="24">
                  <c:v>46.7</c:v>
                </c:pt>
                <c:pt idx="32">
                  <c:v>48.3</c:v>
                </c:pt>
              </c:numCache>
            </c:numRef>
          </c:xVal>
          <c:yVal>
            <c:numRef>
              <c:f>公会計指標分析・財政指標組合せ分析表!$BP$51:$DC$51</c:f>
              <c:numCache>
                <c:formatCode>#,##0.0;"▲ "#,##0.0</c:formatCode>
                <c:ptCount val="40"/>
                <c:pt idx="8">
                  <c:v>25.2</c:v>
                </c:pt>
                <c:pt idx="16">
                  <c:v>27.8</c:v>
                </c:pt>
                <c:pt idx="24">
                  <c:v>27.6</c:v>
                </c:pt>
                <c:pt idx="32">
                  <c:v>29.1</c:v>
                </c:pt>
              </c:numCache>
            </c:numRef>
          </c:yVal>
          <c:smooth val="0"/>
          <c:extLst>
            <c:ext xmlns:c16="http://schemas.microsoft.com/office/drawing/2014/chart" uri="{C3380CC4-5D6E-409C-BE32-E72D297353CC}">
              <c16:uniqueId val="{00000009-AC50-40F9-83E0-CB99E4AA9E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{EAE4E29B-1EF6-46B5-8823-1F028A714723}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50-40F9-83E0-CB99E4AA9E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{674C3F40-E4BE-41F2-9E71-41BC401F92CB}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0-40F9-83E0-CB99E4AA9E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{0597DD22-686F-44BF-8760-D9FD093020A8}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0-40F9-83E0-CB99E4AA9E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{EC10C88E-ACD9-4092-B5A7-DEBB242237FC}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0-40F9-83E0-CB99E4AA9E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{5FA4481B-0FDE-4355-A6B3-987D7B91A98E}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0-40F9-83E0-CB99E4AA9E7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{F9A6D83E-68ED-410D-AB15-9C7F318C9F38}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50-40F9-83E0-CB99E4AA9E76}"/>
                </c:ext>
              </c:extLst>
            </c:dLbl>
            <c:dLbl>
              <c:idx val="16"/>
              <c:layout>
                <c:manualLayout>
                  <c:x val="-3.388418187277339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{28F5F32F-4F90-4DCC-B446-7D2F9A73B24F}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50-40F9-83E0-CB99E4AA9E76}"/>
                </c:ext>
              </c:extLst>
            </c:dLbl>
            <c:dLbl>
              <c:idx val="24"/>
              <c:layout>
                <c:manualLayout>
                  <c:x val="-3.040621906637120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{18D3264A-F195-4B8C-A68B-410E002CDA29}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50-40F9-83E0-CB99E4AA9E7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{FE052B85-2098-4495-AC3B-C88801CDA0D6}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50-40F9-83E0-CB99E4AA9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AC50-40F9-83E0-CB99E4AA9E76}"/>
            </c:ext>
          </c:extLst>
        </c:ser>
        <c:dLbls>
          <c:showLegendKey val="0"/>
          <c:showVal val="1"/>
          <c:showCatName val="0"/>
          <c:showSerName val="0"/>
          <c:showPercent val="0"/>
          <c:showBubbleSize val="0"/>
        </c:dLbls>
        <c:axId val="162764104"/>
        <c:axId val="162766064"/>
      </c:scatterChart>
      <c:valAx>
        <c:axId val="162764104"/>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66064"/>
        <c:crosses val="autoZero"/>
        <c:crossBetween val="midCat"/>
      </c:valAx>
      <c:valAx>
        <c:axId val="16276606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6410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4.7266024479641532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{7DEA985D-A05B-4A41-8B8B-883791513FDB}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9A-47EF-B544-B17FFEC388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{DB952861-78BC-46EE-AD5A-FE9258B458D8}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9A-47EF-B544-B17FFEC388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{6918578B-6C29-4888-A67F-77267BB44B51}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9A-47EF-B544-B17FFEC388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{3168C81D-4999-4156-9D8C-2A302989D2DB}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9A-47EF-B544-B17FFEC388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{A054A846-9831-4EDB-8F33-1F225AB91DAB}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9A-47EF-B544-B17FFEC38852}"/>
                </c:ext>
              </c:extLst>
            </c:dLbl>
            <c:dLbl>
              <c:idx val="8"/>
              <c:layout>
                <c:manualLayout>
                  <c:x val="-3.1697991619110633E-2"/>
                  <c:y val="-5.897721567195720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{DDC5EBD5-69FF-4821-B974-5366D0AD495D}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9A-47EF-B544-B17FFEC38852}"/>
                </c:ext>
              </c:extLst>
            </c:dLbl>
            <c:dLbl>
              <c:idx val="16"/>
              <c:layout>
                <c:manualLayout>
                  <c:x val="-1.8235628084249993E-2"/>
                  <c:y val="-8.100652986799844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{304412FA-95AA-4622-82D8-F70695EEFA3B}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9A-47EF-B544-B17FFEC388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{894480A4-2E93-4257-8850-16AF6DB65308}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9A-47EF-B544-B17FFEC388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{BB6B0AB5-643A-401D-BF69-E1B2E2647ADB}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9A-47EF-B544-B17FFEC388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10</c:v>
                </c:pt>
                <c:pt idx="24">
                  <c:v>10.6</c:v>
                </c:pt>
                <c:pt idx="32">
                  <c:v>11.4</c:v>
                </c:pt>
              </c:numCache>
            </c:numRef>
          </c:xVal>
          <c:yVal>
            <c:numRef>
              <c:f>公会計指標分析・財政指標組合せ分析表!$BP$73:$DC$73</c:f>
              <c:numCache>
                <c:formatCode>#,##0.0;"▲ "#,##0.0</c:formatCode>
                <c:ptCount val="40"/>
                <c:pt idx="0">
                  <c:v>27.6</c:v>
                </c:pt>
                <c:pt idx="8">
                  <c:v>25.2</c:v>
                </c:pt>
                <c:pt idx="16">
                  <c:v>27.8</c:v>
                </c:pt>
                <c:pt idx="24">
                  <c:v>27.6</c:v>
                </c:pt>
                <c:pt idx="32">
                  <c:v>29.1</c:v>
                </c:pt>
              </c:numCache>
            </c:numRef>
          </c:yVal>
          <c:smooth val="0"/>
          <c:extLst>
            <c:ext xmlns:c16="http://schemas.microsoft.com/office/drawing/2014/chart" uri="{C3380CC4-5D6E-409C-BE32-E72D297353CC}">
              <c16:uniqueId val="{00000009-489A-47EF-B544-B17FFEC388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{254109B5-58E9-4C1C-8B92-46F8D15ACE1B}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9A-47EF-B544-B17FFEC388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{22C551EF-C32A-43E9-B3FF-BBFF54EACA8E}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9A-47EF-B544-B17FFEC388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{973FB56F-5471-4476-A46B-E9980A5C9DA6}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9A-47EF-B544-B17FFEC388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{F9591C47-3340-4328-B358-E65CE6147724}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9A-47EF-B544-B17FFEC388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{7ACAD390-0317-48C3-8C12-F5292627AAD8}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9A-47EF-B544-B17FFEC388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{956484CD-B998-4945-8CD5-455657C38DD2}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9A-47EF-B544-B17FFEC38852}"/>
                </c:ext>
              </c:extLst>
            </c:dLbl>
            <c:dLbl>
              <c:idx val="16"/>
              <c:layout>
                <c:manualLayout>
                  <c:x val="-2.6883948345417654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{40084C2F-564B-4131-AF0A-56B2C3451D1C}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9A-47EF-B544-B17FFEC38852}"/>
                </c:ext>
              </c:extLst>
            </c:dLbl>
            <c:dLbl>
              <c:idx val="24"/>
              <c:layout>
                <c:manualLayout>
                  <c:x val="-3.6512034892803628E-2"/>
                  <c:y val="-7.18768387301382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{7EC687F7-A47E-4D25-8213-EB8F3512FBAB}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9A-47EF-B544-B17FFEC38852}"/>
                </c:ext>
              </c:extLst>
            </c:dLbl>
            <c:dLbl>
              <c:idx val="32"/>
              <c:layout>
                <c:manualLayout>
                  <c:x val="-3.1697991619110633E-2"/>
                  <c:y val="-3.40353871856221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{5A75C339-6C94-4A2F-B5A2-9095E75F44B8}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9A-47EF-B544-B17FFEC388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489A-47EF-B544-B17FFEC38852}"/>
            </c:ext>
          </c:extLst>
        </c:ser>
        <c:dLbls>
          <c:showLegendKey val="0"/>
          <c:showVal val="1"/>
          <c:showCatName val="0"/>
          <c:showSerName val="0"/>
          <c:showPercent val="0"/>
          <c:showBubbleSize val="0"/>
        </c:dLbls>
        <c:axId val="162765672"/>
        <c:axId val="366854568"/>
      </c:scatterChart>
      <c:valAx>
        <c:axId val="162765672"/>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54568"/>
        <c:crosses val="autoZero"/>
        <c:crossBetween val="midCat"/>
      </c:valAx>
      <c:valAx>
        <c:axId val="366854568"/>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6567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過疎化</a:t>
          </a:r>
          <a:r>
            <a:rPr kumimoji="1" lang="ja-JP" altLang="ja-JP" sz="1300">
              <a:solidFill>
                <a:schemeClr val="dk1"/>
              </a:solidFill>
              <a:effectLst/>
              <a:latin typeface="+mn-lt"/>
              <a:ea typeface="+mn-ea"/>
              <a:cs typeface="+mn-cs"/>
            </a:rPr>
            <a:t>、少子高齢化により財政基盤が弱く、歳入総額に占める自主財源の割合が低いため、類似団体順位は</a:t>
          </a:r>
          <a:r>
            <a:rPr kumimoji="1" lang="ja-JP" altLang="en-US" sz="1300">
              <a:solidFill>
                <a:schemeClr val="dk1"/>
              </a:solidFill>
              <a:effectLst/>
              <a:latin typeface="+mn-lt"/>
              <a:ea typeface="+mn-ea"/>
              <a:cs typeface="+mn-cs"/>
            </a:rPr>
            <a:t>最下位</a:t>
          </a:r>
          <a:r>
            <a:rPr kumimoji="1" lang="ja-JP" altLang="ja-JP" sz="1300">
              <a:solidFill>
                <a:schemeClr val="dk1"/>
              </a:solidFill>
              <a:effectLst/>
              <a:latin typeface="+mn-lt"/>
              <a:ea typeface="+mn-ea"/>
              <a:cs typeface="+mn-cs"/>
            </a:rPr>
            <a:t>である。今後は町として定住人口を確保するため、</a:t>
          </a:r>
          <a:r>
            <a:rPr kumimoji="1" lang="ja-JP" altLang="en-US" sz="1300">
              <a:solidFill>
                <a:schemeClr val="dk1"/>
              </a:solidFill>
              <a:effectLst/>
              <a:latin typeface="+mn-lt"/>
              <a:ea typeface="+mn-ea"/>
              <a:cs typeface="+mn-cs"/>
            </a:rPr>
            <a:t>移住定住促進事業</a:t>
          </a:r>
          <a:r>
            <a:rPr kumimoji="1" lang="ja-JP" altLang="ja-JP" sz="1300">
              <a:solidFill>
                <a:schemeClr val="dk1"/>
              </a:solidFill>
              <a:effectLst/>
              <a:latin typeface="+mn-lt"/>
              <a:ea typeface="+mn-ea"/>
              <a:cs typeface="+mn-cs"/>
            </a:rPr>
            <a:t>を引き続き実施することにより歳入確保に努める。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119138</xdr:rowOff>
    </xdr:to>
    <xdr:cxnSp macro="">
      <xdr:nvCxnSpPr>
        <xdr:cNvPr id="73" name="直線コネクタ 72"/>
        <xdr:cNvCxnSpPr/>
      </xdr:nvCxnSpPr>
      <xdr:spPr>
        <a:xfrm>
          <a:off x="3225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96157</xdr:rowOff>
    </xdr:to>
    <xdr:cxnSp macro="">
      <xdr:nvCxnSpPr>
        <xdr:cNvPr id="79" name="直線コネクタ 78"/>
        <xdr:cNvCxnSpPr/>
      </xdr:nvCxnSpPr>
      <xdr:spPr>
        <a:xfrm>
          <a:off x="1447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171027</xdr:rowOff>
    </xdr:to>
    <xdr:cxnSp macro="">
      <xdr:nvCxnSpPr>
        <xdr:cNvPr id="133" name="直線コネクタ 132"/>
        <xdr:cNvCxnSpPr/>
      </xdr:nvCxnSpPr>
      <xdr:spPr>
        <a:xfrm>
          <a:off x="4114800" y="11345969"/>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161502</xdr:rowOff>
    </xdr:from>
    <xdr:to>
      <xdr:col>19</xdr:col>
      <xdr:colOff>133350</xdr:colOff>
      <xdr:row>66</xdr:row>
      <xdr:rowOff>30269</xdr:rowOff>
    </xdr:to>
    <xdr:cxnSp macro="">
      <xdr:nvCxnSpPr>
        <xdr:cNvPr id="136" name="直線コネクタ 135"/>
        <xdr:cNvCxnSpPr/>
      </xdr:nvCxnSpPr>
      <xdr:spPr>
        <a:xfrm>
          <a:off x="3225800" y="113057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24765</xdr:rowOff>
    </xdr:from>
    <xdr:to>
      <xdr:col>15</xdr:col>
      <xdr:colOff>82550</xdr:colOff>
      <xdr:row>65</xdr:row>
      <xdr:rowOff>161502</xdr:rowOff>
    </xdr:to>
    <xdr:cxnSp macro="">
      <xdr:nvCxnSpPr>
        <xdr:cNvPr id="139" name="直線コネクタ 138"/>
        <xdr:cNvCxnSpPr/>
      </xdr:nvCxnSpPr>
      <xdr:spPr>
        <a:xfrm>
          <a:off x="2336800" y="1116901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64981</xdr:rowOff>
    </xdr:to>
    <xdr:cxnSp macro="">
      <xdr:nvCxnSpPr>
        <xdr:cNvPr id="142" name="直線コネクタ 141"/>
        <xdr:cNvCxnSpPr/>
      </xdr:nvCxnSpPr>
      <xdr:spPr>
        <a:xfrm flipV="1">
          <a:off x="1447800" y="111690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120227</xdr:rowOff>
    </xdr:from>
    <xdr:to>
      <xdr:col>23</xdr:col>
      <xdr:colOff>184150</xdr:colOff>
      <xdr:row>67</xdr:row>
      <xdr:rowOff>50377</xdr:rowOff>
    </xdr:to>
    <xdr:sp macro="" textlink="">
      <xdr:nvSpPr>
        <xdr:cNvPr id="152" name="楕円 151"/>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16104</xdr:rowOff>
    </xdr:from>
    <xdr:ext cx="762000" cy="259045"/>
    <xdr:sp macro="" textlink="">
      <xdr:nvSpPr>
        <xdr:cNvPr id="153"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110702</xdr:rowOff>
    </xdr:from>
    <xdr:to>
      <xdr:col>15</xdr:col>
      <xdr:colOff>133350</xdr:colOff>
      <xdr:row>66</xdr:row>
      <xdr:rowOff>40852</xdr:rowOff>
    </xdr:to>
    <xdr:sp macro="" textlink="">
      <xdr:nvSpPr>
        <xdr:cNvPr id="156" name="楕円 155"/>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25629</xdr:rowOff>
    </xdr:from>
    <xdr:ext cx="762000" cy="259045"/>
    <xdr:sp macro="" textlink="">
      <xdr:nvSpPr>
        <xdr:cNvPr id="157" name="テキスト ボックス 156"/>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8" name="楕円 157"/>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9" name="テキスト ボックス 158"/>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等決算合計額の人口１人当たりの金額が類似団体平均を大きく上回っているのは、主に人件費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の高さ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また、その他の要因としては、離島であることにより、事務の集約化が図れないことから、類似団体と比べ旅費や委託料等の物件費が嵩むこともあげられる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149358</xdr:rowOff>
    </xdr:from>
    <xdr:to>
      <xdr:col>23</xdr:col>
      <xdr:colOff>133350</xdr:colOff>
      <xdr:row>85</xdr:row>
      <xdr:rowOff>10899</xdr:rowOff>
    </xdr:to>
    <xdr:cxnSp macro="">
      <xdr:nvCxnSpPr>
        <xdr:cNvPr id="198" name="直線コネクタ 197"/>
        <xdr:cNvCxnSpPr/>
      </xdr:nvCxnSpPr>
      <xdr:spPr>
        <a:xfrm>
          <a:off x="4114800" y="14551158"/>
          <a:ext cx="8382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149358</xdr:rowOff>
    </xdr:from>
    <xdr:to>
      <xdr:col>19</xdr:col>
      <xdr:colOff>133350</xdr:colOff>
      <xdr:row>84</xdr:row>
      <xdr:rowOff>159618</xdr:rowOff>
    </xdr:to>
    <xdr:cxnSp macro="">
      <xdr:nvCxnSpPr>
        <xdr:cNvPr id="201" name="直線コネクタ 200"/>
        <xdr:cNvCxnSpPr/>
      </xdr:nvCxnSpPr>
      <xdr:spPr>
        <a:xfrm flipV="1">
          <a:off x="3225800" y="14551158"/>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127039</xdr:rowOff>
    </xdr:from>
    <xdr:to>
      <xdr:col>15</xdr:col>
      <xdr:colOff>82550</xdr:colOff>
      <xdr:row>84</xdr:row>
      <xdr:rowOff>159618</xdr:rowOff>
    </xdr:to>
    <xdr:cxnSp macro="">
      <xdr:nvCxnSpPr>
        <xdr:cNvPr id="204" name="直線コネクタ 203"/>
        <xdr:cNvCxnSpPr/>
      </xdr:nvCxnSpPr>
      <xdr:spPr>
        <a:xfrm>
          <a:off x="2336800" y="14528839"/>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85266</xdr:rowOff>
    </xdr:from>
    <xdr:to>
      <xdr:col>11</xdr:col>
      <xdr:colOff>31750</xdr:colOff>
      <xdr:row>84</xdr:row>
      <xdr:rowOff>127039</xdr:rowOff>
    </xdr:to>
    <xdr:cxnSp macro="">
      <xdr:nvCxnSpPr>
        <xdr:cNvPr id="207" name="直線コネクタ 206"/>
        <xdr:cNvCxnSpPr/>
      </xdr:nvCxnSpPr>
      <xdr:spPr>
        <a:xfrm>
          <a:off x="1447800" y="14487066"/>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131549</xdr:rowOff>
    </xdr:from>
    <xdr:to>
      <xdr:col>23</xdr:col>
      <xdr:colOff>184150</xdr:colOff>
      <xdr:row>85</xdr:row>
      <xdr:rowOff>61699</xdr:rowOff>
    </xdr:to>
    <xdr:sp macro="" textlink="">
      <xdr:nvSpPr>
        <xdr:cNvPr id="217" name="楕円 216"/>
        <xdr:cNvSpPr/>
      </xdr:nvSpPr>
      <xdr:spPr>
        <a:xfrm>
          <a:off x="4902200" y="145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103626</xdr:rowOff>
    </xdr:from>
    <xdr:ext cx="762000" cy="259045"/>
    <xdr:sp macro="" textlink="">
      <xdr:nvSpPr>
        <xdr:cNvPr id="218" name="人件費・物件費等の状況該当値テキスト"/>
        <xdr:cNvSpPr txBox="1"/>
      </xdr:nvSpPr>
      <xdr:spPr>
        <a:xfrm>
          <a:off x="5041900" y="14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98558</xdr:rowOff>
    </xdr:from>
    <xdr:to>
      <xdr:col>19</xdr:col>
      <xdr:colOff>184150</xdr:colOff>
      <xdr:row>85</xdr:row>
      <xdr:rowOff>28708</xdr:rowOff>
    </xdr:to>
    <xdr:sp macro="" textlink="">
      <xdr:nvSpPr>
        <xdr:cNvPr id="219" name="楕円 218"/>
        <xdr:cNvSpPr/>
      </xdr:nvSpPr>
      <xdr:spPr>
        <a:xfrm>
          <a:off x="4064000" y="145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13485</xdr:rowOff>
    </xdr:from>
    <xdr:ext cx="736600" cy="259045"/>
    <xdr:sp macro="" textlink="">
      <xdr:nvSpPr>
        <xdr:cNvPr id="220" name="テキスト ボックス 219"/>
        <xdr:cNvSpPr txBox="1"/>
      </xdr:nvSpPr>
      <xdr:spPr>
        <a:xfrm>
          <a:off x="3733800" y="1458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108818</xdr:rowOff>
    </xdr:from>
    <xdr:to>
      <xdr:col>15</xdr:col>
      <xdr:colOff>133350</xdr:colOff>
      <xdr:row>85</xdr:row>
      <xdr:rowOff>38968</xdr:rowOff>
    </xdr:to>
    <xdr:sp macro="" textlink="">
      <xdr:nvSpPr>
        <xdr:cNvPr id="221" name="楕円 220"/>
        <xdr:cNvSpPr/>
      </xdr:nvSpPr>
      <xdr:spPr>
        <a:xfrm>
          <a:off x="3175000" y="145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23745</xdr:rowOff>
    </xdr:from>
    <xdr:ext cx="762000" cy="259045"/>
    <xdr:sp macro="" textlink="">
      <xdr:nvSpPr>
        <xdr:cNvPr id="222" name="テキスト ボックス 221"/>
        <xdr:cNvSpPr txBox="1"/>
      </xdr:nvSpPr>
      <xdr:spPr>
        <a:xfrm>
          <a:off x="2844800" y="1459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76239</xdr:rowOff>
    </xdr:from>
    <xdr:to>
      <xdr:col>11</xdr:col>
      <xdr:colOff>82550</xdr:colOff>
      <xdr:row>85</xdr:row>
      <xdr:rowOff>6389</xdr:rowOff>
    </xdr:to>
    <xdr:sp macro="" textlink="">
      <xdr:nvSpPr>
        <xdr:cNvPr id="223" name="楕円 222"/>
        <xdr:cNvSpPr/>
      </xdr:nvSpPr>
      <xdr:spPr>
        <a:xfrm>
          <a:off x="2286000" y="14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162616</xdr:rowOff>
    </xdr:from>
    <xdr:ext cx="762000" cy="259045"/>
    <xdr:sp macro="" textlink="">
      <xdr:nvSpPr>
        <xdr:cNvPr id="224" name="テキスト ボックス 223"/>
        <xdr:cNvSpPr txBox="1"/>
      </xdr:nvSpPr>
      <xdr:spPr>
        <a:xfrm>
          <a:off x="1955800" y="145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34466</xdr:rowOff>
    </xdr:from>
    <xdr:to>
      <xdr:col>7</xdr:col>
      <xdr:colOff>31750</xdr:colOff>
      <xdr:row>84</xdr:row>
      <xdr:rowOff>136066</xdr:rowOff>
    </xdr:to>
    <xdr:sp macro="" textlink="">
      <xdr:nvSpPr>
        <xdr:cNvPr id="225" name="楕円 224"/>
        <xdr:cNvSpPr/>
      </xdr:nvSpPr>
      <xdr:spPr>
        <a:xfrm>
          <a:off x="1397000" y="14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120843</xdr:rowOff>
    </xdr:from>
    <xdr:ext cx="762000" cy="259045"/>
    <xdr:sp macro="" textlink="">
      <xdr:nvSpPr>
        <xdr:cNvPr id="226" name="テキスト ボックス 225"/>
        <xdr:cNvSpPr txBox="1"/>
      </xdr:nvSpPr>
      <xdr:spPr>
        <a:xfrm>
          <a:off x="1066800" y="14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９０．２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７９位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位であり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平均も大きく下回っている。今後は、職員の削減に努めるとともに昇格・昇給制度の適切な運用を図り、適正な給与水準確保に努める。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127846</xdr:rowOff>
    </xdr:from>
    <xdr:to>
      <xdr:col>81</xdr:col>
      <xdr:colOff>44450</xdr:colOff>
      <xdr:row>88</xdr:row>
      <xdr:rowOff>48261</xdr:rowOff>
    </xdr:to>
    <xdr:cxnSp macro="">
      <xdr:nvCxnSpPr>
        <xdr:cNvPr id="255" name="直線コネクタ 254"/>
        <xdr:cNvCxnSpPr/>
      </xdr:nvCxnSpPr>
      <xdr:spPr>
        <a:xfrm flipV="1">
          <a:off x="17018000" y="14186746"/>
          <a:ext cx="0" cy="9491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20338</xdr:rowOff>
    </xdr:from>
    <xdr:ext cx="762000" cy="259045"/>
    <xdr:sp macro="" textlink="">
      <xdr:nvSpPr>
        <xdr:cNvPr id="256" name="給与水準   （国との比較）最小値テキスト"/>
        <xdr:cNvSpPr txBox="1"/>
      </xdr:nvSpPr>
      <xdr:spPr>
        <a:xfrm>
          <a:off x="17106900" y="151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48261</xdr:rowOff>
    </xdr:from>
    <xdr:to>
      <xdr:col>81</xdr:col>
      <xdr:colOff>133350</xdr:colOff>
      <xdr:row>88</xdr:row>
      <xdr:rowOff>48261</xdr:rowOff>
    </xdr:to>
    <xdr:cxnSp macro="">
      <xdr:nvCxnSpPr>
        <xdr:cNvPr id="257" name="直線コネクタ 256"/>
        <xdr:cNvCxnSpPr/>
      </xdr:nvCxnSpPr>
      <xdr:spPr>
        <a:xfrm>
          <a:off x="16929100" y="1513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42773</xdr:rowOff>
    </xdr:from>
    <xdr:ext cx="762000" cy="259045"/>
    <xdr:sp macro="" textlink="">
      <xdr:nvSpPr>
        <xdr:cNvPr id="258" name="給与水準   （国との比較）最大値テキスト"/>
        <xdr:cNvSpPr txBox="1"/>
      </xdr:nvSpPr>
      <xdr:spPr>
        <a:xfrm>
          <a:off x="17106900" y="139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127846</xdr:rowOff>
    </xdr:from>
    <xdr:to>
      <xdr:col>81</xdr:col>
      <xdr:colOff>133350</xdr:colOff>
      <xdr:row>82</xdr:row>
      <xdr:rowOff>127846</xdr:rowOff>
    </xdr:to>
    <xdr:cxnSp macro="">
      <xdr:nvCxnSpPr>
        <xdr:cNvPr id="259" name="直線コネクタ 258"/>
        <xdr:cNvCxnSpPr/>
      </xdr:nvCxnSpPr>
      <xdr:spPr>
        <a:xfrm>
          <a:off x="16929100" y="1418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160020</xdr:rowOff>
    </xdr:from>
    <xdr:to>
      <xdr:col>81</xdr:col>
      <xdr:colOff>44450</xdr:colOff>
      <xdr:row>83</xdr:row>
      <xdr:rowOff>85089</xdr:rowOff>
    </xdr:to>
    <xdr:cxnSp macro="">
      <xdr:nvCxnSpPr>
        <xdr:cNvPr id="260" name="直線コネクタ 259"/>
        <xdr:cNvCxnSpPr/>
      </xdr:nvCxnSpPr>
      <xdr:spPr>
        <a:xfrm flipV="1">
          <a:off x="16179800" y="142189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9331</xdr:rowOff>
    </xdr:from>
    <xdr:ext cx="762000" cy="259045"/>
    <xdr:sp macro="" textlink="">
      <xdr:nvSpPr>
        <xdr:cNvPr id="261"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62" name="フローチャート: 判断 261"/>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85089</xdr:rowOff>
    </xdr:to>
    <xdr:cxnSp macro="">
      <xdr:nvCxnSpPr>
        <xdr:cNvPr id="263" name="直線コネクタ 262"/>
        <xdr:cNvCxnSpPr/>
      </xdr:nvCxnSpPr>
      <xdr:spPr>
        <a:xfrm>
          <a:off x="15290800" y="1416261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64" name="フローチャート: 判断 263"/>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5" name="テキスト ボックス 26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103716</xdr:rowOff>
    </xdr:to>
    <xdr:cxnSp macro="">
      <xdr:nvCxnSpPr>
        <xdr:cNvPr id="266" name="直線コネクタ 265"/>
        <xdr:cNvCxnSpPr/>
      </xdr:nvCxnSpPr>
      <xdr:spPr>
        <a:xfrm>
          <a:off x="14401800" y="139615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7" name="フローチャート: 判断 266"/>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8" name="テキスト ボックス 26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74084</xdr:rowOff>
    </xdr:to>
    <xdr:cxnSp macro="">
      <xdr:nvCxnSpPr>
        <xdr:cNvPr id="269" name="直線コネクタ 268"/>
        <xdr:cNvCxnSpPr/>
      </xdr:nvCxnSpPr>
      <xdr:spPr>
        <a:xfrm>
          <a:off x="13512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72" name="フローチャート: 判断 271"/>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73" name="テキスト ボックス 272"/>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79" name="楕円 278"/>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30497</xdr:rowOff>
    </xdr:from>
    <xdr:ext cx="762000" cy="259045"/>
    <xdr:sp macro="" textlink="">
      <xdr:nvSpPr>
        <xdr:cNvPr id="280" name="給与水準   （国との比較）該当値テキスト"/>
        <xdr:cNvSpPr txBox="1"/>
      </xdr:nvSpPr>
      <xdr:spPr>
        <a:xfrm>
          <a:off x="17106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81" name="楕円 280"/>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2" name="テキスト ボックス 281"/>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5" name="楕円 284"/>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6" name="テキスト ボックス 285"/>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7" name="楕円 286"/>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8" name="テキスト ボックス 287"/>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離島同士の合併及び総合支所・分庁併用方式を採用しているため、職員数は類似団体に比べ多くなっている。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令和３年度に岩城橋が開通予定のため、４つの島が陸続きとなる。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組織体系の見直しや事務事業の見直し等により、さらなる効率化を図り、より一層の職員削減に努める。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99092</xdr:rowOff>
    </xdr:from>
    <xdr:to>
      <xdr:col>81</xdr:col>
      <xdr:colOff>44450</xdr:colOff>
      <xdr:row>64</xdr:row>
      <xdr:rowOff>136493</xdr:rowOff>
    </xdr:to>
    <xdr:cxnSp macro="">
      <xdr:nvCxnSpPr>
        <xdr:cNvPr id="319" name="直線コネクタ 318"/>
        <xdr:cNvCxnSpPr/>
      </xdr:nvCxnSpPr>
      <xdr:spPr>
        <a:xfrm>
          <a:off x="16179800" y="11071892"/>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165576</xdr:rowOff>
    </xdr:from>
    <xdr:to>
      <xdr:col>77</xdr:col>
      <xdr:colOff>44450</xdr:colOff>
      <xdr:row>64</xdr:row>
      <xdr:rowOff>99092</xdr:rowOff>
    </xdr:to>
    <xdr:cxnSp macro="">
      <xdr:nvCxnSpPr>
        <xdr:cNvPr id="322" name="直線コネクタ 321"/>
        <xdr:cNvCxnSpPr/>
      </xdr:nvCxnSpPr>
      <xdr:spPr>
        <a:xfrm>
          <a:off x="15290800" y="1096692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130587</xdr:rowOff>
    </xdr:from>
    <xdr:to>
      <xdr:col>72</xdr:col>
      <xdr:colOff>203200</xdr:colOff>
      <xdr:row>63</xdr:row>
      <xdr:rowOff>165576</xdr:rowOff>
    </xdr:to>
    <xdr:cxnSp macro="">
      <xdr:nvCxnSpPr>
        <xdr:cNvPr id="325" name="直線コネクタ 324"/>
        <xdr:cNvCxnSpPr/>
      </xdr:nvCxnSpPr>
      <xdr:spPr>
        <a:xfrm>
          <a:off x="14401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130587</xdr:rowOff>
    </xdr:from>
    <xdr:to>
      <xdr:col>68</xdr:col>
      <xdr:colOff>152400</xdr:colOff>
      <xdr:row>63</xdr:row>
      <xdr:rowOff>136620</xdr:rowOff>
    </xdr:to>
    <xdr:cxnSp macro="">
      <xdr:nvCxnSpPr>
        <xdr:cNvPr id="328" name="直線コネクタ 327"/>
        <xdr:cNvCxnSpPr/>
      </xdr:nvCxnSpPr>
      <xdr:spPr>
        <a:xfrm flipV="1">
          <a:off x="13512800" y="1093193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85693</xdr:rowOff>
    </xdr:from>
    <xdr:to>
      <xdr:col>81</xdr:col>
      <xdr:colOff>95250</xdr:colOff>
      <xdr:row>65</xdr:row>
      <xdr:rowOff>15843</xdr:rowOff>
    </xdr:to>
    <xdr:sp macro="" textlink="">
      <xdr:nvSpPr>
        <xdr:cNvPr id="338" name="楕円 337"/>
        <xdr:cNvSpPr/>
      </xdr:nvSpPr>
      <xdr:spPr>
        <a:xfrm>
          <a:off x="16967200" y="110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57770</xdr:rowOff>
    </xdr:from>
    <xdr:ext cx="762000" cy="259045"/>
    <xdr:sp macro="" textlink="">
      <xdr:nvSpPr>
        <xdr:cNvPr id="339" name="定員管理の状況該当値テキスト"/>
        <xdr:cNvSpPr txBox="1"/>
      </xdr:nvSpPr>
      <xdr:spPr>
        <a:xfrm>
          <a:off x="17106900" y="1103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48292</xdr:rowOff>
    </xdr:from>
    <xdr:to>
      <xdr:col>77</xdr:col>
      <xdr:colOff>95250</xdr:colOff>
      <xdr:row>64</xdr:row>
      <xdr:rowOff>149892</xdr:rowOff>
    </xdr:to>
    <xdr:sp macro="" textlink="">
      <xdr:nvSpPr>
        <xdr:cNvPr id="340" name="楕円 339"/>
        <xdr:cNvSpPr/>
      </xdr:nvSpPr>
      <xdr:spPr>
        <a:xfrm>
          <a:off x="16129000" y="11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134669</xdr:rowOff>
    </xdr:from>
    <xdr:ext cx="736600" cy="259045"/>
    <xdr:sp macro="" textlink="">
      <xdr:nvSpPr>
        <xdr:cNvPr id="341" name="テキスト ボックス 340"/>
        <xdr:cNvSpPr txBox="1"/>
      </xdr:nvSpPr>
      <xdr:spPr>
        <a:xfrm>
          <a:off x="15798800" y="1110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114776</xdr:rowOff>
    </xdr:from>
    <xdr:to>
      <xdr:col>73</xdr:col>
      <xdr:colOff>44450</xdr:colOff>
      <xdr:row>64</xdr:row>
      <xdr:rowOff>44926</xdr:rowOff>
    </xdr:to>
    <xdr:sp macro="" textlink="">
      <xdr:nvSpPr>
        <xdr:cNvPr id="342" name="楕円 341"/>
        <xdr:cNvSpPr/>
      </xdr:nvSpPr>
      <xdr:spPr>
        <a:xfrm>
          <a:off x="15240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29703</xdr:rowOff>
    </xdr:from>
    <xdr:ext cx="762000" cy="259045"/>
    <xdr:sp macro="" textlink="">
      <xdr:nvSpPr>
        <xdr:cNvPr id="343" name="テキスト ボックス 342"/>
        <xdr:cNvSpPr txBox="1"/>
      </xdr:nvSpPr>
      <xdr:spPr>
        <a:xfrm>
          <a:off x="14909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79787</xdr:rowOff>
    </xdr:from>
    <xdr:to>
      <xdr:col>68</xdr:col>
      <xdr:colOff>203200</xdr:colOff>
      <xdr:row>64</xdr:row>
      <xdr:rowOff>9937</xdr:rowOff>
    </xdr:to>
    <xdr:sp macro="" textlink="">
      <xdr:nvSpPr>
        <xdr:cNvPr id="344" name="楕円 343"/>
        <xdr:cNvSpPr/>
      </xdr:nvSpPr>
      <xdr:spPr>
        <a:xfrm>
          <a:off x="14351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166164</xdr:rowOff>
    </xdr:from>
    <xdr:ext cx="762000" cy="259045"/>
    <xdr:sp macro="" textlink="">
      <xdr:nvSpPr>
        <xdr:cNvPr id="345" name="テキスト ボックス 344"/>
        <xdr:cNvSpPr txBox="1"/>
      </xdr:nvSpPr>
      <xdr:spPr>
        <a:xfrm>
          <a:off x="14020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85820</xdr:rowOff>
    </xdr:from>
    <xdr:to>
      <xdr:col>64</xdr:col>
      <xdr:colOff>152400</xdr:colOff>
      <xdr:row>64</xdr:row>
      <xdr:rowOff>15970</xdr:rowOff>
    </xdr:to>
    <xdr:sp macro="" textlink="">
      <xdr:nvSpPr>
        <xdr:cNvPr id="346" name="楕円 345"/>
        <xdr:cNvSpPr/>
      </xdr:nvSpPr>
      <xdr:spPr>
        <a:xfrm>
          <a:off x="13462000" y="108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747</xdr:rowOff>
    </xdr:from>
    <xdr:ext cx="762000" cy="259045"/>
    <xdr:sp macro="" textlink="">
      <xdr:nvSpPr>
        <xdr:cNvPr id="347" name="テキスト ボックス 346"/>
        <xdr:cNvSpPr txBox="1"/>
      </xdr:nvSpPr>
      <xdr:spPr>
        <a:xfrm>
          <a:off x="13131800" y="109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実質公債比率は、ほぼ横ばいで推移してい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が、近年は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数値が悪化傾向にあること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を注視しなければならない。</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今後は大規模な事業計画の整理・縮小を図り、公債費の抑制を図るとともに、交付税算入のある有利な起債の活用を徹底することで、比率の抑制に努める。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また、下水道等公営企業会計については使用料の改定を実施するなど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繰出金を縮減し、類似団体と同程度の水準を保つよう努める。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160528</xdr:rowOff>
    </xdr:to>
    <xdr:cxnSp macro="">
      <xdr:nvCxnSpPr>
        <xdr:cNvPr id="379" name="直線コネクタ 378"/>
        <xdr:cNvCxnSpPr/>
      </xdr:nvCxnSpPr>
      <xdr:spPr>
        <a:xfrm>
          <a:off x="16179800" y="72842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83312</xdr:rowOff>
    </xdr:to>
    <xdr:cxnSp macro="">
      <xdr:nvCxnSpPr>
        <xdr:cNvPr id="382" name="直線コネクタ 381"/>
        <xdr:cNvCxnSpPr/>
      </xdr:nvCxnSpPr>
      <xdr:spPr>
        <a:xfrm>
          <a:off x="15290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5" name="直線コネクタ 384"/>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25400</xdr:rowOff>
    </xdr:to>
    <xdr:cxnSp macro="">
      <xdr:nvCxnSpPr>
        <xdr:cNvPr id="388" name="直線コネクタ 387"/>
        <xdr:cNvCxnSpPr/>
      </xdr:nvCxnSpPr>
      <xdr:spPr>
        <a:xfrm flipV="1">
          <a:off x="13512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8" name="楕円 397"/>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399"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00" name="楕円 399"/>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1" name="テキスト ボックス 400"/>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4" name="楕円 403"/>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5" name="テキスト ボックス 404"/>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を上回ってはいるが、将来への負担（地方債残高等）に対して、充当可能な財源（基金や交付税算入公債費）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今のところ確保できている状態である。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一般財源の不足に伴う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基金の減額が見込まれることから、普通建設事業費の抑制や交付税算入率の高い有利な起債の借入等により比率の抑制に努める。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20913</xdr:rowOff>
    </xdr:from>
    <xdr:to>
      <xdr:col>81</xdr:col>
      <xdr:colOff>44450</xdr:colOff>
      <xdr:row>15</xdr:row>
      <xdr:rowOff>32978</xdr:rowOff>
    </xdr:to>
    <xdr:cxnSp macro="">
      <xdr:nvCxnSpPr>
        <xdr:cNvPr id="441" name="直線コネクタ 440"/>
        <xdr:cNvCxnSpPr/>
      </xdr:nvCxnSpPr>
      <xdr:spPr>
        <a:xfrm>
          <a:off x="16179800" y="25926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20913</xdr:rowOff>
    </xdr:from>
    <xdr:to>
      <xdr:col>77</xdr:col>
      <xdr:colOff>44450</xdr:colOff>
      <xdr:row>15</xdr:row>
      <xdr:rowOff>22521</xdr:rowOff>
    </xdr:to>
    <xdr:cxnSp macro="">
      <xdr:nvCxnSpPr>
        <xdr:cNvPr id="444" name="直線コネクタ 443"/>
        <xdr:cNvCxnSpPr/>
      </xdr:nvCxnSpPr>
      <xdr:spPr>
        <a:xfrm flipV="1">
          <a:off x="15290800" y="25926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22521</xdr:rowOff>
    </xdr:to>
    <xdr:cxnSp macro="">
      <xdr:nvCxnSpPr>
        <xdr:cNvPr id="447" name="直線コネクタ 446"/>
        <xdr:cNvCxnSpPr/>
      </xdr:nvCxnSpPr>
      <xdr:spPr>
        <a:xfrm>
          <a:off x="14401800" y="257335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20913</xdr:rowOff>
    </xdr:to>
    <xdr:cxnSp macro="">
      <xdr:nvCxnSpPr>
        <xdr:cNvPr id="450" name="直線コネクタ 449"/>
        <xdr:cNvCxnSpPr/>
      </xdr:nvCxnSpPr>
      <xdr:spPr>
        <a:xfrm flipV="1">
          <a:off x="13512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153628</xdr:rowOff>
    </xdr:from>
    <xdr:to>
      <xdr:col>81</xdr:col>
      <xdr:colOff>95250</xdr:colOff>
      <xdr:row>15</xdr:row>
      <xdr:rowOff>83778</xdr:rowOff>
    </xdr:to>
    <xdr:sp macro="" textlink="">
      <xdr:nvSpPr>
        <xdr:cNvPr id="460" name="楕円 459"/>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125705</xdr:rowOff>
    </xdr:from>
    <xdr:ext cx="762000" cy="259045"/>
    <xdr:sp macro="" textlink="">
      <xdr:nvSpPr>
        <xdr:cNvPr id="461" name="将来負担の状況該当値テキスト"/>
        <xdr:cNvSpPr txBox="1"/>
      </xdr:nvSpPr>
      <xdr:spPr>
        <a:xfrm>
          <a:off x="17106900" y="2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141563</xdr:rowOff>
    </xdr:from>
    <xdr:to>
      <xdr:col>77</xdr:col>
      <xdr:colOff>95250</xdr:colOff>
      <xdr:row>15</xdr:row>
      <xdr:rowOff>71713</xdr:rowOff>
    </xdr:to>
    <xdr:sp macro="" textlink="">
      <xdr:nvSpPr>
        <xdr:cNvPr id="462" name="楕円 461"/>
        <xdr:cNvSpPr/>
      </xdr:nvSpPr>
      <xdr:spPr>
        <a:xfrm>
          <a:off x="16129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56490</xdr:rowOff>
    </xdr:from>
    <xdr:ext cx="736600" cy="259045"/>
    <xdr:sp macro="" textlink="">
      <xdr:nvSpPr>
        <xdr:cNvPr id="463" name="テキスト ボックス 462"/>
        <xdr:cNvSpPr txBox="1"/>
      </xdr:nvSpPr>
      <xdr:spPr>
        <a:xfrm>
          <a:off x="15798800" y="262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143171</xdr:rowOff>
    </xdr:from>
    <xdr:to>
      <xdr:col>73</xdr:col>
      <xdr:colOff>44450</xdr:colOff>
      <xdr:row>15</xdr:row>
      <xdr:rowOff>73321</xdr:rowOff>
    </xdr:to>
    <xdr:sp macro="" textlink="">
      <xdr:nvSpPr>
        <xdr:cNvPr id="464" name="楕円 463"/>
        <xdr:cNvSpPr/>
      </xdr:nvSpPr>
      <xdr:spPr>
        <a:xfrm>
          <a:off x="15240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58098</xdr:rowOff>
    </xdr:from>
    <xdr:ext cx="762000" cy="259045"/>
    <xdr:sp macro="" textlink="">
      <xdr:nvSpPr>
        <xdr:cNvPr id="465" name="テキスト ボックス 464"/>
        <xdr:cNvSpPr txBox="1"/>
      </xdr:nvSpPr>
      <xdr:spPr>
        <a:xfrm>
          <a:off x="14909800" y="26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122259</xdr:rowOff>
    </xdr:from>
    <xdr:to>
      <xdr:col>68</xdr:col>
      <xdr:colOff>203200</xdr:colOff>
      <xdr:row>15</xdr:row>
      <xdr:rowOff>52409</xdr:rowOff>
    </xdr:to>
    <xdr:sp macro="" textlink="">
      <xdr:nvSpPr>
        <xdr:cNvPr id="466" name="楕円 465"/>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37186</xdr:rowOff>
    </xdr:from>
    <xdr:ext cx="762000" cy="259045"/>
    <xdr:sp macro="" textlink="">
      <xdr:nvSpPr>
        <xdr:cNvPr id="467" name="テキスト ボックス 466"/>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141563</xdr:rowOff>
    </xdr:from>
    <xdr:to>
      <xdr:col>64</xdr:col>
      <xdr:colOff>152400</xdr:colOff>
      <xdr:row>15</xdr:row>
      <xdr:rowOff>71713</xdr:rowOff>
    </xdr:to>
    <xdr:sp macro="" textlink="">
      <xdr:nvSpPr>
        <xdr:cNvPr id="468" name="楕円 467"/>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56490</xdr:rowOff>
    </xdr:from>
    <xdr:ext cx="762000" cy="259045"/>
    <xdr:sp macro="" textlink="">
      <xdr:nvSpPr>
        <xdr:cNvPr id="469" name="テキスト ボックス 468"/>
        <xdr:cNvSpPr txBox="1"/>
      </xdr:nvSpPr>
      <xdr:spPr>
        <a:xfrm>
          <a:off x="13131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88900</xdr:rowOff>
    </xdr:to>
    <xdr:cxnSp macro="">
      <xdr:nvCxnSpPr>
        <xdr:cNvPr id="66" name="直線コネクタ 65"/>
        <xdr:cNvCxnSpPr/>
      </xdr:nvCxnSpPr>
      <xdr:spPr>
        <a:xfrm>
          <a:off x="3987800" y="6497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153670</xdr:rowOff>
    </xdr:to>
    <xdr:cxnSp macro="">
      <xdr:nvCxnSpPr>
        <xdr:cNvPr id="69" name="直線コネクタ 68"/>
        <xdr:cNvCxnSpPr/>
      </xdr:nvCxnSpPr>
      <xdr:spPr>
        <a:xfrm>
          <a:off x="3098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69850</xdr:rowOff>
    </xdr:to>
    <xdr:cxnSp macro="">
      <xdr:nvCxnSpPr>
        <xdr:cNvPr id="72" name="直線コネクタ 71"/>
        <xdr:cNvCxnSpPr/>
      </xdr:nvCxnSpPr>
      <xdr:spPr>
        <a:xfrm>
          <a:off x="2209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107950</xdr:rowOff>
    </xdr:to>
    <xdr:cxnSp macro="">
      <xdr:nvCxnSpPr>
        <xdr:cNvPr id="75" name="直線コネクタ 74"/>
        <xdr:cNvCxnSpPr/>
      </xdr:nvCxnSpPr>
      <xdr:spPr>
        <a:xfrm flipV="1">
          <a:off x="1320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物件費に係る経常収支比率１９．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４．４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15966</xdr:rowOff>
    </xdr:to>
    <xdr:cxnSp macro="">
      <xdr:nvCxnSpPr>
        <xdr:cNvPr id="129" name="直線コネクタ 128"/>
        <xdr:cNvCxnSpPr/>
      </xdr:nvCxnSpPr>
      <xdr:spPr>
        <a:xfrm>
          <a:off x="15671800" y="30824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2903</xdr:rowOff>
    </xdr:to>
    <xdr:cxnSp macro="">
      <xdr:nvCxnSpPr>
        <xdr:cNvPr id="132" name="直線コネクタ 131"/>
        <xdr:cNvCxnSpPr/>
      </xdr:nvCxnSpPr>
      <xdr:spPr>
        <a:xfrm flipV="1">
          <a:off x="14782800" y="308247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2903</xdr:rowOff>
    </xdr:to>
    <xdr:cxnSp macro="">
      <xdr:nvCxnSpPr>
        <xdr:cNvPr id="135" name="直線コネクタ 134"/>
        <xdr:cNvCxnSpPr/>
      </xdr:nvCxnSpPr>
      <xdr:spPr>
        <a:xfrm>
          <a:off x="13893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17</xdr:row>
      <xdr:rowOff>135164</xdr:rowOff>
    </xdr:to>
    <xdr:cxnSp macro="">
      <xdr:nvCxnSpPr>
        <xdr:cNvPr id="138" name="直線コネクタ 137"/>
        <xdr:cNvCxnSpPr/>
      </xdr:nvCxnSpPr>
      <xdr:spPr>
        <a:xfrm>
          <a:off x="13004800" y="3023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136616</xdr:rowOff>
    </xdr:from>
    <xdr:to>
      <xdr:col>82</xdr:col>
      <xdr:colOff>158750</xdr:colOff>
      <xdr:row>18</xdr:row>
      <xdr:rowOff>66766</xdr:rowOff>
    </xdr:to>
    <xdr:sp macro="" textlink="">
      <xdr:nvSpPr>
        <xdr:cNvPr id="148" name="楕円 147"/>
        <xdr:cNvSpPr/>
      </xdr:nvSpPr>
      <xdr:spPr>
        <a:xfrm>
          <a:off x="164592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108693</xdr:rowOff>
    </xdr:from>
    <xdr:ext cx="762000" cy="259045"/>
    <xdr:sp macro="" textlink="">
      <xdr:nvSpPr>
        <xdr:cNvPr id="149" name="物件費該当値テキスト"/>
        <xdr:cNvSpPr txBox="1"/>
      </xdr:nvSpPr>
      <xdr:spPr>
        <a:xfrm>
          <a:off x="16598900" y="302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6" name="楕円 155"/>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7" name="テキスト ボックス 156"/>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扶助費に係る経常収支比率１．９％は、類似団体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中で最も低い比率となっている。この要因は、少子過疎化により子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ども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等に係る経費が少ないことがあげられる。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146050</xdr:rowOff>
    </xdr:to>
    <xdr:cxnSp macro="">
      <xdr:nvCxnSpPr>
        <xdr:cNvPr id="190" name="直線コネクタ 189"/>
        <xdr:cNvCxnSpPr/>
      </xdr:nvCxnSpPr>
      <xdr:spPr>
        <a:xfrm>
          <a:off x="3987800" y="9061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53</xdr:row>
      <xdr:rowOff>12700</xdr:rowOff>
    </xdr:to>
    <xdr:cxnSp macro="">
      <xdr:nvCxnSpPr>
        <xdr:cNvPr id="193" name="直線コネクタ 192"/>
        <xdr:cNvCxnSpPr/>
      </xdr:nvCxnSpPr>
      <xdr:spPr>
        <a:xfrm flipV="1">
          <a:off x="3098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12700</xdr:rowOff>
    </xdr:to>
    <xdr:cxnSp macro="">
      <xdr:nvCxnSpPr>
        <xdr:cNvPr id="196" name="直線コネクタ 195"/>
        <xdr:cNvCxnSpPr/>
      </xdr:nvCxnSpPr>
      <xdr:spPr>
        <a:xfrm>
          <a:off x="2209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31750</xdr:rowOff>
    </xdr:to>
    <xdr:cxnSp macro="">
      <xdr:nvCxnSpPr>
        <xdr:cNvPr id="199" name="直線コネクタ 198"/>
        <xdr:cNvCxnSpPr/>
      </xdr:nvCxnSpPr>
      <xdr:spPr>
        <a:xfrm flipV="1">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9" name="楕円 208"/>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0"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11" name="楕円 210"/>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2" name="テキスト ボックス 211"/>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3" name="楕円 212"/>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4" name="テキスト ボックス 213"/>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5" name="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額が多いことが要因である。下水道施設の維持管理経費として公営企業会計への繰出金が必要となっていること等が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156718</xdr:rowOff>
    </xdr:to>
    <xdr:cxnSp macro="">
      <xdr:nvCxnSpPr>
        <xdr:cNvPr id="248" name="直線コネクタ 247"/>
        <xdr:cNvCxnSpPr/>
      </xdr:nvCxnSpPr>
      <xdr:spPr>
        <a:xfrm>
          <a:off x="15671800" y="9920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152146</xdr:rowOff>
    </xdr:to>
    <xdr:cxnSp macro="">
      <xdr:nvCxnSpPr>
        <xdr:cNvPr id="251" name="直線コネクタ 250"/>
        <xdr:cNvCxnSpPr/>
      </xdr:nvCxnSpPr>
      <xdr:spPr>
        <a:xfrm flipV="1">
          <a:off x="14782800" y="9920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54" name="直線コネクタ 253"/>
        <xdr:cNvCxnSpPr/>
      </xdr:nvCxnSpPr>
      <xdr:spPr>
        <a:xfrm>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152146</xdr:rowOff>
    </xdr:to>
    <xdr:cxnSp macro="">
      <xdr:nvCxnSpPr>
        <xdr:cNvPr id="257" name="直線コネクタ 256"/>
        <xdr:cNvCxnSpPr/>
      </xdr:nvCxnSpPr>
      <xdr:spPr>
        <a:xfrm flipV="1">
          <a:off x="13004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7" name="楕円 266"/>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8"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9" name="楕円 268"/>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70" name="テキスト ボックス 269"/>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71" name="楕円 270"/>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72" name="テキスト ボックス 271"/>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3" name="楕円 272"/>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4" name="テキスト ボックス 273"/>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5" name="楕円 274"/>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6" name="テキスト ボックス 275"/>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ポイント下回っている。この要因は、他団体に比べ一部事務組合への加入が少ないことがあげられるが、今後も各種団体補助金の見直し等、経費の抑制に努める。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76708</xdr:rowOff>
    </xdr:to>
    <xdr:cxnSp macro="">
      <xdr:nvCxnSpPr>
        <xdr:cNvPr id="306" name="直線コネクタ 305"/>
        <xdr:cNvCxnSpPr/>
      </xdr:nvCxnSpPr>
      <xdr:spPr>
        <a:xfrm flipV="1">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76708</xdr:rowOff>
    </xdr:to>
    <xdr:cxnSp macro="">
      <xdr:nvCxnSpPr>
        <xdr:cNvPr id="309" name="直線コネクタ 308"/>
        <xdr:cNvCxnSpPr/>
      </xdr:nvCxnSpPr>
      <xdr:spPr>
        <a:xfrm>
          <a:off x="14782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67564</xdr:rowOff>
    </xdr:to>
    <xdr:cxnSp macro="">
      <xdr:nvCxnSpPr>
        <xdr:cNvPr id="312" name="直線コネクタ 311"/>
        <xdr:cNvCxnSpPr/>
      </xdr:nvCxnSpPr>
      <xdr:spPr>
        <a:xfrm>
          <a:off x="13893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15" name="直線コネクタ 314"/>
        <xdr:cNvCxnSpPr/>
      </xdr:nvCxnSpPr>
      <xdr:spPr>
        <a:xfrm flipV="1">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5" name="楕円 324"/>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6"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27" name="楕円 326"/>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8" name="テキスト ボックス 327"/>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29" name="楕円 328"/>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0" name="テキスト ボックス 329"/>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1" name="楕円 330"/>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2" name="テキスト ボックス 331"/>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3" name="楕円 332"/>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4" name="テキスト ボックス 333"/>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ポイント上回っており、類似団体中最下位となっている。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大規模な事業計画の整理・縮小を行い、公債費の抑制を図る。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62992</xdr:rowOff>
    </xdr:from>
    <xdr:to>
      <xdr:col>24</xdr:col>
      <xdr:colOff>25400</xdr:colOff>
      <xdr:row>80</xdr:row>
      <xdr:rowOff>140715</xdr:rowOff>
    </xdr:to>
    <xdr:cxnSp macro="">
      <xdr:nvCxnSpPr>
        <xdr:cNvPr id="364" name="直線コネクタ 363"/>
        <xdr:cNvCxnSpPr/>
      </xdr:nvCxnSpPr>
      <xdr:spPr>
        <a:xfrm>
          <a:off x="3987800" y="137789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62992</xdr:rowOff>
    </xdr:to>
    <xdr:cxnSp macro="">
      <xdr:nvCxnSpPr>
        <xdr:cNvPr id="367" name="直線コネクタ 366"/>
        <xdr:cNvCxnSpPr/>
      </xdr:nvCxnSpPr>
      <xdr:spPr>
        <a:xfrm>
          <a:off x="3098800" y="13774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xdr:rowOff>
    </xdr:from>
    <xdr:to>
      <xdr:col>15</xdr:col>
      <xdr:colOff>98425</xdr:colOff>
      <xdr:row>80</xdr:row>
      <xdr:rowOff>58420</xdr:rowOff>
    </xdr:to>
    <xdr:cxnSp macro="">
      <xdr:nvCxnSpPr>
        <xdr:cNvPr id="370" name="直線コネクタ 369"/>
        <xdr:cNvCxnSpPr/>
      </xdr:nvCxnSpPr>
      <xdr:spPr>
        <a:xfrm>
          <a:off x="2209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8128</xdr:rowOff>
    </xdr:to>
    <xdr:cxnSp macro="">
      <xdr:nvCxnSpPr>
        <xdr:cNvPr id="373" name="直線コネクタ 372"/>
        <xdr:cNvCxnSpPr/>
      </xdr:nvCxnSpPr>
      <xdr:spPr>
        <a:xfrm>
          <a:off x="1320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89915</xdr:rowOff>
    </xdr:from>
    <xdr:to>
      <xdr:col>24</xdr:col>
      <xdr:colOff>76200</xdr:colOff>
      <xdr:row>81</xdr:row>
      <xdr:rowOff>20065</xdr:rowOff>
    </xdr:to>
    <xdr:sp macro="" textlink="">
      <xdr:nvSpPr>
        <xdr:cNvPr id="383" name="楕円 382"/>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169942</xdr:rowOff>
    </xdr:from>
    <xdr:ext cx="762000" cy="259045"/>
    <xdr:sp macro="" textlink="">
      <xdr:nvSpPr>
        <xdr:cNvPr id="384" name="公債費該当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xdr:rowOff>
    </xdr:from>
    <xdr:to>
      <xdr:col>20</xdr:col>
      <xdr:colOff>38100</xdr:colOff>
      <xdr:row>80</xdr:row>
      <xdr:rowOff>113792</xdr:rowOff>
    </xdr:to>
    <xdr:sp macro="" textlink="">
      <xdr:nvSpPr>
        <xdr:cNvPr id="385" name="楕円 384"/>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98569</xdr:rowOff>
    </xdr:from>
    <xdr:ext cx="736600" cy="259045"/>
    <xdr:sp macro="" textlink="">
      <xdr:nvSpPr>
        <xdr:cNvPr id="386" name="テキスト ボックス 385"/>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87" name="楕円 386"/>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88" name="テキスト ボックス 387"/>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89" name="楕円 388"/>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90" name="テキスト ボックス 389"/>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1" name="楕円 390"/>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2" name="テキスト ボックス 391"/>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本町の指標６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ポイント下回っている。しかしながら物件費については離島であるが故に増加する経費により、類似団体平均を大きく上回っている。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156718</xdr:rowOff>
    </xdr:to>
    <xdr:cxnSp macro="">
      <xdr:nvCxnSpPr>
        <xdr:cNvPr id="423" name="直線コネクタ 422"/>
        <xdr:cNvCxnSpPr/>
      </xdr:nvCxnSpPr>
      <xdr:spPr>
        <a:xfrm>
          <a:off x="15671800" y="12933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74422</xdr:rowOff>
    </xdr:to>
    <xdr:cxnSp macro="">
      <xdr:nvCxnSpPr>
        <xdr:cNvPr id="426" name="直線コネクタ 425"/>
        <xdr:cNvCxnSpPr/>
      </xdr:nvCxnSpPr>
      <xdr:spPr>
        <a:xfrm>
          <a:off x="14782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75</xdr:row>
      <xdr:rowOff>33274</xdr:rowOff>
    </xdr:to>
    <xdr:cxnSp macro="">
      <xdr:nvCxnSpPr>
        <xdr:cNvPr id="429" name="直線コネクタ 428"/>
        <xdr:cNvCxnSpPr/>
      </xdr:nvCxnSpPr>
      <xdr:spPr>
        <a:xfrm>
          <a:off x="13893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163576</xdr:rowOff>
    </xdr:to>
    <xdr:cxnSp macro="">
      <xdr:nvCxnSpPr>
        <xdr:cNvPr id="432" name="直線コネクタ 431"/>
        <xdr:cNvCxnSpPr/>
      </xdr:nvCxnSpPr>
      <xdr:spPr>
        <a:xfrm flipV="1">
          <a:off x="13004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2" name="楕円 441"/>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3"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4" name="楕円 443"/>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45" name="テキスト ボックス 444"/>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46" name="楕円 445"/>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47" name="テキスト ボックス 446"/>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48" name="楕円 447"/>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49" name="テキスト ボックス 448"/>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0" name="楕円 449"/>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1" name="テキスト ボックス 450"/>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28476</xdr:rowOff>
    </xdr:from>
    <xdr:to>
      <xdr:col>29</xdr:col>
      <xdr:colOff>127000</xdr:colOff>
      <xdr:row>14</xdr:row>
      <xdr:rowOff>170346</xdr:rowOff>
    </xdr:to>
    <xdr:cxnSp macro="">
      <xdr:nvCxnSpPr>
        <xdr:cNvPr id="48" name="直線コネクタ 47"/>
        <xdr:cNvCxnSpPr/>
      </xdr:nvCxnSpPr>
      <xdr:spPr bwMode="auto">
        <a:xfrm flipV="1">
          <a:off x="5003800" y="2476401"/>
          <a:ext cx="6477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170346</xdr:rowOff>
    </xdr:from>
    <xdr:to>
      <xdr:col>26</xdr:col>
      <xdr:colOff>50800</xdr:colOff>
      <xdr:row>15</xdr:row>
      <xdr:rowOff>38123</xdr:rowOff>
    </xdr:to>
    <xdr:cxnSp macro="">
      <xdr:nvCxnSpPr>
        <xdr:cNvPr id="51" name="直線コネクタ 50"/>
        <xdr:cNvCxnSpPr/>
      </xdr:nvCxnSpPr>
      <xdr:spPr bwMode="auto">
        <a:xfrm flipV="1">
          <a:off x="4305300" y="2618271"/>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38123</xdr:rowOff>
    </xdr:from>
    <xdr:to>
      <xdr:col>22</xdr:col>
      <xdr:colOff>114300</xdr:colOff>
      <xdr:row>15</xdr:row>
      <xdr:rowOff>143481</xdr:rowOff>
    </xdr:to>
    <xdr:cxnSp macro="">
      <xdr:nvCxnSpPr>
        <xdr:cNvPr id="54" name="直線コネクタ 53"/>
        <xdr:cNvCxnSpPr/>
      </xdr:nvCxnSpPr>
      <xdr:spPr bwMode="auto">
        <a:xfrm flipV="1">
          <a:off x="36068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143481</xdr:rowOff>
    </xdr:from>
    <xdr:to>
      <xdr:col>18</xdr:col>
      <xdr:colOff>177800</xdr:colOff>
      <xdr:row>15</xdr:row>
      <xdr:rowOff>165847</xdr:rowOff>
    </xdr:to>
    <xdr:cxnSp macro="">
      <xdr:nvCxnSpPr>
        <xdr:cNvPr id="57" name="直線コネクタ 56"/>
        <xdr:cNvCxnSpPr/>
      </xdr:nvCxnSpPr>
      <xdr:spPr bwMode="auto">
        <a:xfrm flipV="1">
          <a:off x="29083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149126</xdr:rowOff>
    </xdr:from>
    <xdr:to>
      <xdr:col>29</xdr:col>
      <xdr:colOff>177800</xdr:colOff>
      <xdr:row>14</xdr:row>
      <xdr:rowOff>79276</xdr:rowOff>
    </xdr:to>
    <xdr:sp macro="" textlink="">
      <xdr:nvSpPr>
        <xdr:cNvPr id="67" name="楕円 66"/>
        <xdr:cNvSpPr/>
      </xdr:nvSpPr>
      <xdr:spPr bwMode="auto">
        <a:xfrm>
          <a:off x="56007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165653</xdr:rowOff>
    </xdr:from>
    <xdr:ext cx="762000" cy="259045"/>
    <xdr:sp macro="" textlink="">
      <xdr:nvSpPr>
        <xdr:cNvPr id="68" name="人口1人当たり決算額の推移該当値テキスト130"/>
        <xdr:cNvSpPr txBox="1"/>
      </xdr:nvSpPr>
      <xdr:spPr>
        <a:xfrm>
          <a:off x="5740400" y="227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119546</xdr:rowOff>
    </xdr:from>
    <xdr:to>
      <xdr:col>26</xdr:col>
      <xdr:colOff>101600</xdr:colOff>
      <xdr:row>15</xdr:row>
      <xdr:rowOff>49696</xdr:rowOff>
    </xdr:to>
    <xdr:sp macro="" textlink="">
      <xdr:nvSpPr>
        <xdr:cNvPr id="69" name="楕円 68"/>
        <xdr:cNvSpPr/>
      </xdr:nvSpPr>
      <xdr:spPr bwMode="auto">
        <a:xfrm>
          <a:off x="49530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59873</xdr:rowOff>
    </xdr:from>
    <xdr:ext cx="736600" cy="259045"/>
    <xdr:sp macro="" textlink="">
      <xdr:nvSpPr>
        <xdr:cNvPr id="70" name="テキスト ボックス 69"/>
        <xdr:cNvSpPr txBox="1"/>
      </xdr:nvSpPr>
      <xdr:spPr>
        <a:xfrm>
          <a:off x="4622800" y="233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158773</xdr:rowOff>
    </xdr:from>
    <xdr:to>
      <xdr:col>22</xdr:col>
      <xdr:colOff>165100</xdr:colOff>
      <xdr:row>15</xdr:row>
      <xdr:rowOff>88923</xdr:rowOff>
    </xdr:to>
    <xdr:sp macro="" textlink="">
      <xdr:nvSpPr>
        <xdr:cNvPr id="71" name="楕円 70"/>
        <xdr:cNvSpPr/>
      </xdr:nvSpPr>
      <xdr:spPr bwMode="auto">
        <a:xfrm>
          <a:off x="42545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99100</xdr:rowOff>
    </xdr:from>
    <xdr:ext cx="762000" cy="259045"/>
    <xdr:sp macro="" textlink="">
      <xdr:nvSpPr>
        <xdr:cNvPr id="72" name="テキスト ボックス 71"/>
        <xdr:cNvSpPr txBox="1"/>
      </xdr:nvSpPr>
      <xdr:spPr>
        <a:xfrm>
          <a:off x="3924300" y="23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92681</xdr:rowOff>
    </xdr:from>
    <xdr:to>
      <xdr:col>19</xdr:col>
      <xdr:colOff>38100</xdr:colOff>
      <xdr:row>16</xdr:row>
      <xdr:rowOff>22831</xdr:rowOff>
    </xdr:to>
    <xdr:sp macro="" textlink="">
      <xdr:nvSpPr>
        <xdr:cNvPr id="73" name="楕円 72"/>
        <xdr:cNvSpPr/>
      </xdr:nvSpPr>
      <xdr:spPr bwMode="auto">
        <a:xfrm>
          <a:off x="35560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33008</xdr:rowOff>
    </xdr:from>
    <xdr:ext cx="762000" cy="259045"/>
    <xdr:sp macro="" textlink="">
      <xdr:nvSpPr>
        <xdr:cNvPr id="74" name="テキスト ボックス 73"/>
        <xdr:cNvSpPr txBox="1"/>
      </xdr:nvSpPr>
      <xdr:spPr>
        <a:xfrm>
          <a:off x="32258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115047</xdr:rowOff>
    </xdr:from>
    <xdr:to>
      <xdr:col>15</xdr:col>
      <xdr:colOff>101600</xdr:colOff>
      <xdr:row>16</xdr:row>
      <xdr:rowOff>45197</xdr:rowOff>
    </xdr:to>
    <xdr:sp macro="" textlink="">
      <xdr:nvSpPr>
        <xdr:cNvPr id="75" name="楕円 74"/>
        <xdr:cNvSpPr/>
      </xdr:nvSpPr>
      <xdr:spPr bwMode="auto">
        <a:xfrm>
          <a:off x="28575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55374</xdr:rowOff>
    </xdr:from>
    <xdr:ext cx="762000" cy="259045"/>
    <xdr:sp macro="" textlink="">
      <xdr:nvSpPr>
        <xdr:cNvPr id="76" name="テキスト ボックス 75"/>
        <xdr:cNvSpPr txBox="1"/>
      </xdr:nvSpPr>
      <xdr:spPr>
        <a:xfrm>
          <a:off x="25273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212382</xdr:rowOff>
    </xdr:from>
    <xdr:to>
      <xdr:col>29</xdr:col>
      <xdr:colOff>127000</xdr:colOff>
      <xdr:row>33</xdr:row>
      <xdr:rowOff>296488</xdr:rowOff>
    </xdr:to>
    <xdr:cxnSp macro="">
      <xdr:nvCxnSpPr>
        <xdr:cNvPr id="109" name="直線コネクタ 108"/>
        <xdr:cNvCxnSpPr/>
      </xdr:nvCxnSpPr>
      <xdr:spPr bwMode="auto">
        <a:xfrm flipV="1">
          <a:off x="5003800" y="6136932"/>
          <a:ext cx="647700" cy="8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296488</xdr:rowOff>
    </xdr:from>
    <xdr:to>
      <xdr:col>26</xdr:col>
      <xdr:colOff>50800</xdr:colOff>
      <xdr:row>33</xdr:row>
      <xdr:rowOff>327082</xdr:rowOff>
    </xdr:to>
    <xdr:cxnSp macro="">
      <xdr:nvCxnSpPr>
        <xdr:cNvPr id="112" name="直線コネクタ 111"/>
        <xdr:cNvCxnSpPr/>
      </xdr:nvCxnSpPr>
      <xdr:spPr bwMode="auto">
        <a:xfrm flipV="1">
          <a:off x="4305300" y="6221038"/>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327082</xdr:rowOff>
    </xdr:from>
    <xdr:to>
      <xdr:col>22</xdr:col>
      <xdr:colOff>114300</xdr:colOff>
      <xdr:row>34</xdr:row>
      <xdr:rowOff>66935</xdr:rowOff>
    </xdr:to>
    <xdr:cxnSp macro="">
      <xdr:nvCxnSpPr>
        <xdr:cNvPr id="115" name="直線コネクタ 114"/>
        <xdr:cNvCxnSpPr/>
      </xdr:nvCxnSpPr>
      <xdr:spPr bwMode="auto">
        <a:xfrm flipV="1">
          <a:off x="3606800" y="6251632"/>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66935</xdr:rowOff>
    </xdr:from>
    <xdr:to>
      <xdr:col>18</xdr:col>
      <xdr:colOff>177800</xdr:colOff>
      <xdr:row>34</xdr:row>
      <xdr:rowOff>132106</xdr:rowOff>
    </xdr:to>
    <xdr:cxnSp macro="">
      <xdr:nvCxnSpPr>
        <xdr:cNvPr id="118" name="直線コネクタ 117"/>
        <xdr:cNvCxnSpPr/>
      </xdr:nvCxnSpPr>
      <xdr:spPr bwMode="auto">
        <a:xfrm flipV="1">
          <a:off x="2908300" y="6334385"/>
          <a:ext cx="698500" cy="6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161582</xdr:rowOff>
    </xdr:from>
    <xdr:to>
      <xdr:col>29</xdr:col>
      <xdr:colOff>177800</xdr:colOff>
      <xdr:row>33</xdr:row>
      <xdr:rowOff>263182</xdr:rowOff>
    </xdr:to>
    <xdr:sp macro="" textlink="">
      <xdr:nvSpPr>
        <xdr:cNvPr id="128" name="楕円 127"/>
        <xdr:cNvSpPr/>
      </xdr:nvSpPr>
      <xdr:spPr bwMode="auto">
        <a:xfrm>
          <a:off x="5600700" y="608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70159</xdr:rowOff>
    </xdr:from>
    <xdr:ext cx="762000" cy="259045"/>
    <xdr:sp macro="" textlink="">
      <xdr:nvSpPr>
        <xdr:cNvPr id="129" name="人口1人当たり決算額の推移該当値テキスト445"/>
        <xdr:cNvSpPr txBox="1"/>
      </xdr:nvSpPr>
      <xdr:spPr>
        <a:xfrm>
          <a:off x="5740400" y="599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245688</xdr:rowOff>
    </xdr:from>
    <xdr:to>
      <xdr:col>26</xdr:col>
      <xdr:colOff>101600</xdr:colOff>
      <xdr:row>34</xdr:row>
      <xdr:rowOff>4388</xdr:rowOff>
    </xdr:to>
    <xdr:sp macro="" textlink="">
      <xdr:nvSpPr>
        <xdr:cNvPr id="130" name="楕円 129"/>
        <xdr:cNvSpPr/>
      </xdr:nvSpPr>
      <xdr:spPr bwMode="auto">
        <a:xfrm>
          <a:off x="4953000" y="61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14565</xdr:rowOff>
    </xdr:from>
    <xdr:ext cx="736600" cy="259045"/>
    <xdr:sp macro="" textlink="">
      <xdr:nvSpPr>
        <xdr:cNvPr id="131" name="テキスト ボックス 130"/>
        <xdr:cNvSpPr txBox="1"/>
      </xdr:nvSpPr>
      <xdr:spPr>
        <a:xfrm>
          <a:off x="4622800" y="593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276282</xdr:rowOff>
    </xdr:from>
    <xdr:to>
      <xdr:col>22</xdr:col>
      <xdr:colOff>165100</xdr:colOff>
      <xdr:row>34</xdr:row>
      <xdr:rowOff>34982</xdr:rowOff>
    </xdr:to>
    <xdr:sp macro="" textlink="">
      <xdr:nvSpPr>
        <xdr:cNvPr id="132" name="楕円 131"/>
        <xdr:cNvSpPr/>
      </xdr:nvSpPr>
      <xdr:spPr bwMode="auto">
        <a:xfrm>
          <a:off x="4254500" y="62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45159</xdr:rowOff>
    </xdr:from>
    <xdr:ext cx="762000" cy="259045"/>
    <xdr:sp macro="" textlink="">
      <xdr:nvSpPr>
        <xdr:cNvPr id="133" name="テキスト ボックス 132"/>
        <xdr:cNvSpPr txBox="1"/>
      </xdr:nvSpPr>
      <xdr:spPr>
        <a:xfrm>
          <a:off x="3924300" y="596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16135</xdr:rowOff>
    </xdr:from>
    <xdr:to>
      <xdr:col>19</xdr:col>
      <xdr:colOff>38100</xdr:colOff>
      <xdr:row>34</xdr:row>
      <xdr:rowOff>117735</xdr:rowOff>
    </xdr:to>
    <xdr:sp macro="" textlink="">
      <xdr:nvSpPr>
        <xdr:cNvPr id="134" name="楕円 133"/>
        <xdr:cNvSpPr/>
      </xdr:nvSpPr>
      <xdr:spPr bwMode="auto">
        <a:xfrm>
          <a:off x="3556000" y="628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127912</xdr:rowOff>
    </xdr:from>
    <xdr:ext cx="762000" cy="259045"/>
    <xdr:sp macro="" textlink="">
      <xdr:nvSpPr>
        <xdr:cNvPr id="135" name="テキスト ボックス 134"/>
        <xdr:cNvSpPr txBox="1"/>
      </xdr:nvSpPr>
      <xdr:spPr>
        <a:xfrm>
          <a:off x="3225800" y="60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81306</xdr:rowOff>
    </xdr:from>
    <xdr:to>
      <xdr:col>15</xdr:col>
      <xdr:colOff>101600</xdr:colOff>
      <xdr:row>34</xdr:row>
      <xdr:rowOff>182906</xdr:rowOff>
    </xdr:to>
    <xdr:sp macro="" textlink="">
      <xdr:nvSpPr>
        <xdr:cNvPr id="136" name="楕円 135"/>
        <xdr:cNvSpPr/>
      </xdr:nvSpPr>
      <xdr:spPr bwMode="auto">
        <a:xfrm>
          <a:off x="28575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193083</xdr:rowOff>
    </xdr:from>
    <xdr:ext cx="762000" cy="259045"/>
    <xdr:sp macro="" textlink="">
      <xdr:nvSpPr>
        <xdr:cNvPr id="137" name="テキスト ボックス 136"/>
        <xdr:cNvSpPr txBox="1"/>
      </xdr:nvSpPr>
      <xdr:spPr>
        <a:xfrm>
          <a:off x="2527300" y="61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88295</xdr:rowOff>
    </xdr:from>
    <xdr:to>
      <xdr:col>24</xdr:col>
      <xdr:colOff>63500</xdr:colOff>
      <xdr:row>34</xdr:row>
      <xdr:rowOff>20752</xdr:rowOff>
    </xdr:to>
    <xdr:cxnSp macro="">
      <xdr:nvCxnSpPr>
        <xdr:cNvPr id="61" name="直線コネクタ 60"/>
        <xdr:cNvCxnSpPr/>
      </xdr:nvCxnSpPr>
      <xdr:spPr>
        <a:xfrm flipV="1">
          <a:off x="3797300" y="5746145"/>
          <a:ext cx="8382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20752</xdr:rowOff>
    </xdr:from>
    <xdr:to>
      <xdr:col>19</xdr:col>
      <xdr:colOff>177800</xdr:colOff>
      <xdr:row>34</xdr:row>
      <xdr:rowOff>84318</xdr:rowOff>
    </xdr:to>
    <xdr:cxnSp macro="">
      <xdr:nvCxnSpPr>
        <xdr:cNvPr id="64" name="直線コネクタ 63"/>
        <xdr:cNvCxnSpPr/>
      </xdr:nvCxnSpPr>
      <xdr:spPr>
        <a:xfrm flipV="1">
          <a:off x="2908300" y="585005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78572</xdr:rowOff>
    </xdr:from>
    <xdr:to>
      <xdr:col>15</xdr:col>
      <xdr:colOff>50800</xdr:colOff>
      <xdr:row>34</xdr:row>
      <xdr:rowOff>84318</xdr:rowOff>
    </xdr:to>
    <xdr:cxnSp macro="">
      <xdr:nvCxnSpPr>
        <xdr:cNvPr id="67" name="直線コネクタ 66"/>
        <xdr:cNvCxnSpPr/>
      </xdr:nvCxnSpPr>
      <xdr:spPr>
        <a:xfrm>
          <a:off x="2019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78572</xdr:rowOff>
    </xdr:from>
    <xdr:to>
      <xdr:col>10</xdr:col>
      <xdr:colOff>114300</xdr:colOff>
      <xdr:row>34</xdr:row>
      <xdr:rowOff>87038</xdr:rowOff>
    </xdr:to>
    <xdr:cxnSp macro="">
      <xdr:nvCxnSpPr>
        <xdr:cNvPr id="70" name="直線コネクタ 69"/>
        <xdr:cNvCxnSpPr/>
      </xdr:nvCxnSpPr>
      <xdr:spPr>
        <a:xfrm flipV="1">
          <a:off x="1130300" y="5907872"/>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37495</xdr:rowOff>
    </xdr:from>
    <xdr:to>
      <xdr:col>24</xdr:col>
      <xdr:colOff>114300</xdr:colOff>
      <xdr:row>33</xdr:row>
      <xdr:rowOff>139095</xdr:rowOff>
    </xdr:to>
    <xdr:sp macro="" textlink="">
      <xdr:nvSpPr>
        <xdr:cNvPr id="80" name="楕円 79"/>
        <xdr:cNvSpPr/>
      </xdr:nvSpPr>
      <xdr:spPr>
        <a:xfrm>
          <a:off x="4584700" y="56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60372</xdr:rowOff>
    </xdr:from>
    <xdr:ext cx="599010" cy="259045"/>
    <xdr:sp macro="" textlink="">
      <xdr:nvSpPr>
        <xdr:cNvPr id="81" name="人件費該当値テキスト"/>
        <xdr:cNvSpPr txBox="1"/>
      </xdr:nvSpPr>
      <xdr:spPr>
        <a:xfrm>
          <a:off x="4686300" y="55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141402</xdr:rowOff>
    </xdr:from>
    <xdr:to>
      <xdr:col>20</xdr:col>
      <xdr:colOff>38100</xdr:colOff>
      <xdr:row>34</xdr:row>
      <xdr:rowOff>71552</xdr:rowOff>
    </xdr:to>
    <xdr:sp macro="" textlink="">
      <xdr:nvSpPr>
        <xdr:cNvPr id="82" name="楕円 81"/>
        <xdr:cNvSpPr/>
      </xdr:nvSpPr>
      <xdr:spPr>
        <a:xfrm>
          <a:off x="37465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88079</xdr:rowOff>
    </xdr:from>
    <xdr:ext cx="599010" cy="259045"/>
    <xdr:sp macro="" textlink="">
      <xdr:nvSpPr>
        <xdr:cNvPr id="83" name="テキスト ボックス 82"/>
        <xdr:cNvSpPr txBox="1"/>
      </xdr:nvSpPr>
      <xdr:spPr>
        <a:xfrm>
          <a:off x="3497795" y="557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33518</xdr:rowOff>
    </xdr:from>
    <xdr:to>
      <xdr:col>15</xdr:col>
      <xdr:colOff>101600</xdr:colOff>
      <xdr:row>34</xdr:row>
      <xdr:rowOff>135118</xdr:rowOff>
    </xdr:to>
    <xdr:sp macro="" textlink="">
      <xdr:nvSpPr>
        <xdr:cNvPr id="84" name="楕円 83"/>
        <xdr:cNvSpPr/>
      </xdr:nvSpPr>
      <xdr:spPr>
        <a:xfrm>
          <a:off x="2857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151645</xdr:rowOff>
    </xdr:from>
    <xdr:ext cx="599010" cy="259045"/>
    <xdr:sp macro="" textlink="">
      <xdr:nvSpPr>
        <xdr:cNvPr id="85" name="テキスト ボックス 84"/>
        <xdr:cNvSpPr txBox="1"/>
      </xdr:nvSpPr>
      <xdr:spPr>
        <a:xfrm>
          <a:off x="2608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27772</xdr:rowOff>
    </xdr:from>
    <xdr:to>
      <xdr:col>10</xdr:col>
      <xdr:colOff>165100</xdr:colOff>
      <xdr:row>34</xdr:row>
      <xdr:rowOff>129372</xdr:rowOff>
    </xdr:to>
    <xdr:sp macro="" textlink="">
      <xdr:nvSpPr>
        <xdr:cNvPr id="86" name="楕円 85"/>
        <xdr:cNvSpPr/>
      </xdr:nvSpPr>
      <xdr:spPr>
        <a:xfrm>
          <a:off x="1968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145899</xdr:rowOff>
    </xdr:from>
    <xdr:ext cx="599010" cy="259045"/>
    <xdr:sp macro="" textlink="">
      <xdr:nvSpPr>
        <xdr:cNvPr id="87" name="テキスト ボックス 86"/>
        <xdr:cNvSpPr txBox="1"/>
      </xdr:nvSpPr>
      <xdr:spPr>
        <a:xfrm>
          <a:off x="1719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36238</xdr:rowOff>
    </xdr:from>
    <xdr:to>
      <xdr:col>6</xdr:col>
      <xdr:colOff>38100</xdr:colOff>
      <xdr:row>34</xdr:row>
      <xdr:rowOff>137838</xdr:rowOff>
    </xdr:to>
    <xdr:sp macro="" textlink="">
      <xdr:nvSpPr>
        <xdr:cNvPr id="88" name="楕円 87"/>
        <xdr:cNvSpPr/>
      </xdr:nvSpPr>
      <xdr:spPr>
        <a:xfrm>
          <a:off x="1079500" y="5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154365</xdr:rowOff>
    </xdr:from>
    <xdr:ext cx="599010" cy="259045"/>
    <xdr:sp macro="" textlink="">
      <xdr:nvSpPr>
        <xdr:cNvPr id="89" name="テキスト ボックス 88"/>
        <xdr:cNvSpPr txBox="1"/>
      </xdr:nvSpPr>
      <xdr:spPr>
        <a:xfrm>
          <a:off x="830795" y="56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74199</xdr:rowOff>
    </xdr:from>
    <xdr:to>
      <xdr:col>24</xdr:col>
      <xdr:colOff>63500</xdr:colOff>
      <xdr:row>56</xdr:row>
      <xdr:rowOff>84771</xdr:rowOff>
    </xdr:to>
    <xdr:cxnSp macro="">
      <xdr:nvCxnSpPr>
        <xdr:cNvPr id="120" name="直線コネクタ 119"/>
        <xdr:cNvCxnSpPr/>
      </xdr:nvCxnSpPr>
      <xdr:spPr>
        <a:xfrm>
          <a:off x="3797300" y="9675399"/>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42304</xdr:rowOff>
    </xdr:from>
    <xdr:to>
      <xdr:col>19</xdr:col>
      <xdr:colOff>177800</xdr:colOff>
      <xdr:row>56</xdr:row>
      <xdr:rowOff>74199</xdr:rowOff>
    </xdr:to>
    <xdr:cxnSp macro="">
      <xdr:nvCxnSpPr>
        <xdr:cNvPr id="123" name="直線コネクタ 122"/>
        <xdr:cNvCxnSpPr/>
      </xdr:nvCxnSpPr>
      <xdr:spPr>
        <a:xfrm>
          <a:off x="2908300" y="9643504"/>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42304</xdr:rowOff>
    </xdr:from>
    <xdr:to>
      <xdr:col>15</xdr:col>
      <xdr:colOff>50800</xdr:colOff>
      <xdr:row>56</xdr:row>
      <xdr:rowOff>80633</xdr:rowOff>
    </xdr:to>
    <xdr:cxnSp macro="">
      <xdr:nvCxnSpPr>
        <xdr:cNvPr id="126" name="直線コネクタ 125"/>
        <xdr:cNvCxnSpPr/>
      </xdr:nvCxnSpPr>
      <xdr:spPr>
        <a:xfrm flipV="1">
          <a:off x="2019300" y="964350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80633</xdr:rowOff>
    </xdr:from>
    <xdr:to>
      <xdr:col>10</xdr:col>
      <xdr:colOff>114300</xdr:colOff>
      <xdr:row>56</xdr:row>
      <xdr:rowOff>112219</xdr:rowOff>
    </xdr:to>
    <xdr:cxnSp macro="">
      <xdr:nvCxnSpPr>
        <xdr:cNvPr id="129" name="直線コネクタ 128"/>
        <xdr:cNvCxnSpPr/>
      </xdr:nvCxnSpPr>
      <xdr:spPr>
        <a:xfrm flipV="1">
          <a:off x="1130300" y="9681833"/>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33971</xdr:rowOff>
    </xdr:from>
    <xdr:to>
      <xdr:col>24</xdr:col>
      <xdr:colOff>114300</xdr:colOff>
      <xdr:row>56</xdr:row>
      <xdr:rowOff>135571</xdr:rowOff>
    </xdr:to>
    <xdr:sp macro="" textlink="">
      <xdr:nvSpPr>
        <xdr:cNvPr id="139" name="楕円 138"/>
        <xdr:cNvSpPr/>
      </xdr:nvSpPr>
      <xdr:spPr>
        <a:xfrm>
          <a:off x="4584700" y="96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56848</xdr:rowOff>
    </xdr:from>
    <xdr:ext cx="599010" cy="259045"/>
    <xdr:sp macro="" textlink="">
      <xdr:nvSpPr>
        <xdr:cNvPr id="140" name="物件費該当値テキスト"/>
        <xdr:cNvSpPr txBox="1"/>
      </xdr:nvSpPr>
      <xdr:spPr>
        <a:xfrm>
          <a:off x="4686300" y="94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23399</xdr:rowOff>
    </xdr:from>
    <xdr:to>
      <xdr:col>20</xdr:col>
      <xdr:colOff>38100</xdr:colOff>
      <xdr:row>56</xdr:row>
      <xdr:rowOff>124999</xdr:rowOff>
    </xdr:to>
    <xdr:sp macro="" textlink="">
      <xdr:nvSpPr>
        <xdr:cNvPr id="141" name="楕円 140"/>
        <xdr:cNvSpPr/>
      </xdr:nvSpPr>
      <xdr:spPr>
        <a:xfrm>
          <a:off x="3746500" y="9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141526</xdr:rowOff>
    </xdr:from>
    <xdr:ext cx="599010" cy="259045"/>
    <xdr:sp macro="" textlink="">
      <xdr:nvSpPr>
        <xdr:cNvPr id="142" name="テキスト ボックス 141"/>
        <xdr:cNvSpPr txBox="1"/>
      </xdr:nvSpPr>
      <xdr:spPr>
        <a:xfrm>
          <a:off x="3497795" y="939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162954</xdr:rowOff>
    </xdr:from>
    <xdr:to>
      <xdr:col>15</xdr:col>
      <xdr:colOff>101600</xdr:colOff>
      <xdr:row>56</xdr:row>
      <xdr:rowOff>93104</xdr:rowOff>
    </xdr:to>
    <xdr:sp macro="" textlink="">
      <xdr:nvSpPr>
        <xdr:cNvPr id="143" name="楕円 142"/>
        <xdr:cNvSpPr/>
      </xdr:nvSpPr>
      <xdr:spPr>
        <a:xfrm>
          <a:off x="2857500" y="95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109631</xdr:rowOff>
    </xdr:from>
    <xdr:ext cx="599010" cy="259045"/>
    <xdr:sp macro="" textlink="">
      <xdr:nvSpPr>
        <xdr:cNvPr id="144" name="テキスト ボックス 143"/>
        <xdr:cNvSpPr txBox="1"/>
      </xdr:nvSpPr>
      <xdr:spPr>
        <a:xfrm>
          <a:off x="2608795" y="93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29833</xdr:rowOff>
    </xdr:from>
    <xdr:to>
      <xdr:col>10</xdr:col>
      <xdr:colOff>165100</xdr:colOff>
      <xdr:row>56</xdr:row>
      <xdr:rowOff>131433</xdr:rowOff>
    </xdr:to>
    <xdr:sp macro="" textlink="">
      <xdr:nvSpPr>
        <xdr:cNvPr id="145" name="楕円 144"/>
        <xdr:cNvSpPr/>
      </xdr:nvSpPr>
      <xdr:spPr>
        <a:xfrm>
          <a:off x="1968500" y="96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147960</xdr:rowOff>
    </xdr:from>
    <xdr:ext cx="599010" cy="259045"/>
    <xdr:sp macro="" textlink="">
      <xdr:nvSpPr>
        <xdr:cNvPr id="146" name="テキスト ボックス 145"/>
        <xdr:cNvSpPr txBox="1"/>
      </xdr:nvSpPr>
      <xdr:spPr>
        <a:xfrm>
          <a:off x="1719795" y="940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61419</xdr:rowOff>
    </xdr:from>
    <xdr:to>
      <xdr:col>6</xdr:col>
      <xdr:colOff>38100</xdr:colOff>
      <xdr:row>56</xdr:row>
      <xdr:rowOff>163019</xdr:rowOff>
    </xdr:to>
    <xdr:sp macro="" textlink="">
      <xdr:nvSpPr>
        <xdr:cNvPr id="147" name="楕円 146"/>
        <xdr:cNvSpPr/>
      </xdr:nvSpPr>
      <xdr:spPr>
        <a:xfrm>
          <a:off x="1079500" y="96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8096</xdr:rowOff>
    </xdr:from>
    <xdr:ext cx="599010" cy="259045"/>
    <xdr:sp macro="" textlink="">
      <xdr:nvSpPr>
        <xdr:cNvPr id="148" name="テキスト ボックス 147"/>
        <xdr:cNvSpPr txBox="1"/>
      </xdr:nvSpPr>
      <xdr:spPr>
        <a:xfrm>
          <a:off x="830795" y="94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83389</xdr:rowOff>
    </xdr:from>
    <xdr:to>
      <xdr:col>24</xdr:col>
      <xdr:colOff>63500</xdr:colOff>
      <xdr:row>78</xdr:row>
      <xdr:rowOff>86874</xdr:rowOff>
    </xdr:to>
    <xdr:cxnSp macro="">
      <xdr:nvCxnSpPr>
        <xdr:cNvPr id="177" name="直線コネクタ 176"/>
        <xdr:cNvCxnSpPr/>
      </xdr:nvCxnSpPr>
      <xdr:spPr>
        <a:xfrm flipV="1">
          <a:off x="3797300" y="13456489"/>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86874</xdr:rowOff>
    </xdr:from>
    <xdr:to>
      <xdr:col>19</xdr:col>
      <xdr:colOff>177800</xdr:colOff>
      <xdr:row>78</xdr:row>
      <xdr:rowOff>89446</xdr:rowOff>
    </xdr:to>
    <xdr:cxnSp macro="">
      <xdr:nvCxnSpPr>
        <xdr:cNvPr id="180" name="直線コネクタ 179"/>
        <xdr:cNvCxnSpPr/>
      </xdr:nvCxnSpPr>
      <xdr:spPr>
        <a:xfrm flipV="1">
          <a:off x="2908300" y="13459974"/>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69614</xdr:rowOff>
    </xdr:from>
    <xdr:to>
      <xdr:col>15</xdr:col>
      <xdr:colOff>50800</xdr:colOff>
      <xdr:row>78</xdr:row>
      <xdr:rowOff>89446</xdr:rowOff>
    </xdr:to>
    <xdr:cxnSp macro="">
      <xdr:nvCxnSpPr>
        <xdr:cNvPr id="183" name="直線コネクタ 182"/>
        <xdr:cNvCxnSpPr/>
      </xdr:nvCxnSpPr>
      <xdr:spPr>
        <a:xfrm>
          <a:off x="2019300" y="13442714"/>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69614</xdr:rowOff>
    </xdr:from>
    <xdr:to>
      <xdr:col>10</xdr:col>
      <xdr:colOff>114300</xdr:colOff>
      <xdr:row>78</xdr:row>
      <xdr:rowOff>87198</xdr:rowOff>
    </xdr:to>
    <xdr:cxnSp macro="">
      <xdr:nvCxnSpPr>
        <xdr:cNvPr id="186" name="直線コネクタ 185"/>
        <xdr:cNvCxnSpPr/>
      </xdr:nvCxnSpPr>
      <xdr:spPr>
        <a:xfrm flipV="1">
          <a:off x="1130300" y="13442714"/>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32589</xdr:rowOff>
    </xdr:from>
    <xdr:to>
      <xdr:col>24</xdr:col>
      <xdr:colOff>114300</xdr:colOff>
      <xdr:row>78</xdr:row>
      <xdr:rowOff>134189</xdr:rowOff>
    </xdr:to>
    <xdr:sp macro="" textlink="">
      <xdr:nvSpPr>
        <xdr:cNvPr id="196" name="楕円 195"/>
        <xdr:cNvSpPr/>
      </xdr:nvSpPr>
      <xdr:spPr>
        <a:xfrm>
          <a:off x="45847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118966</xdr:rowOff>
    </xdr:from>
    <xdr:ext cx="469744" cy="259045"/>
    <xdr:sp macro="" textlink="">
      <xdr:nvSpPr>
        <xdr:cNvPr id="197" name="維持補修費該当値テキスト"/>
        <xdr:cNvSpPr txBox="1"/>
      </xdr:nvSpPr>
      <xdr:spPr>
        <a:xfrm>
          <a:off x="4686300" y="133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36074</xdr:rowOff>
    </xdr:from>
    <xdr:to>
      <xdr:col>20</xdr:col>
      <xdr:colOff>38100</xdr:colOff>
      <xdr:row>78</xdr:row>
      <xdr:rowOff>137674</xdr:rowOff>
    </xdr:to>
    <xdr:sp macro="" textlink="">
      <xdr:nvSpPr>
        <xdr:cNvPr id="198" name="楕円 197"/>
        <xdr:cNvSpPr/>
      </xdr:nvSpPr>
      <xdr:spPr>
        <a:xfrm>
          <a:off x="3746500" y="13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128801</xdr:rowOff>
    </xdr:from>
    <xdr:ext cx="469744" cy="259045"/>
    <xdr:sp macro="" textlink="">
      <xdr:nvSpPr>
        <xdr:cNvPr id="199" name="テキスト ボックス 198"/>
        <xdr:cNvSpPr txBox="1"/>
      </xdr:nvSpPr>
      <xdr:spPr>
        <a:xfrm>
          <a:off x="3562428" y="13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38646</xdr:rowOff>
    </xdr:from>
    <xdr:to>
      <xdr:col>15</xdr:col>
      <xdr:colOff>101600</xdr:colOff>
      <xdr:row>78</xdr:row>
      <xdr:rowOff>140246</xdr:rowOff>
    </xdr:to>
    <xdr:sp macro="" textlink="">
      <xdr:nvSpPr>
        <xdr:cNvPr id="200" name="楕円 199"/>
        <xdr:cNvSpPr/>
      </xdr:nvSpPr>
      <xdr:spPr>
        <a:xfrm>
          <a:off x="2857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131373</xdr:rowOff>
    </xdr:from>
    <xdr:ext cx="469744" cy="259045"/>
    <xdr:sp macro="" textlink="">
      <xdr:nvSpPr>
        <xdr:cNvPr id="201" name="テキスト ボックス 200"/>
        <xdr:cNvSpPr txBox="1"/>
      </xdr:nvSpPr>
      <xdr:spPr>
        <a:xfrm>
          <a:off x="2673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18814</xdr:rowOff>
    </xdr:from>
    <xdr:to>
      <xdr:col>10</xdr:col>
      <xdr:colOff>165100</xdr:colOff>
      <xdr:row>78</xdr:row>
      <xdr:rowOff>120414</xdr:rowOff>
    </xdr:to>
    <xdr:sp macro="" textlink="">
      <xdr:nvSpPr>
        <xdr:cNvPr id="202" name="楕円 201"/>
        <xdr:cNvSpPr/>
      </xdr:nvSpPr>
      <xdr:spPr>
        <a:xfrm>
          <a:off x="1968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111541</xdr:rowOff>
    </xdr:from>
    <xdr:ext cx="469744" cy="259045"/>
    <xdr:sp macro="" textlink="">
      <xdr:nvSpPr>
        <xdr:cNvPr id="203" name="テキスト ボックス 202"/>
        <xdr:cNvSpPr txBox="1"/>
      </xdr:nvSpPr>
      <xdr:spPr>
        <a:xfrm>
          <a:off x="1784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36398</xdr:rowOff>
    </xdr:from>
    <xdr:to>
      <xdr:col>6</xdr:col>
      <xdr:colOff>38100</xdr:colOff>
      <xdr:row>78</xdr:row>
      <xdr:rowOff>137998</xdr:rowOff>
    </xdr:to>
    <xdr:sp macro="" textlink="">
      <xdr:nvSpPr>
        <xdr:cNvPr id="204" name="楕円 203"/>
        <xdr:cNvSpPr/>
      </xdr:nvSpPr>
      <xdr:spPr>
        <a:xfrm>
          <a:off x="1079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129125</xdr:rowOff>
    </xdr:from>
    <xdr:ext cx="469744" cy="259045"/>
    <xdr:sp macro="" textlink="">
      <xdr:nvSpPr>
        <xdr:cNvPr id="205" name="テキスト ボックス 204"/>
        <xdr:cNvSpPr txBox="1"/>
      </xdr:nvSpPr>
      <xdr:spPr>
        <a:xfrm>
          <a:off x="895428" y="135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110782</xdr:rowOff>
    </xdr:from>
    <xdr:to>
      <xdr:col>24</xdr:col>
      <xdr:colOff>63500</xdr:colOff>
      <xdr:row>98</xdr:row>
      <xdr:rowOff>158060</xdr:rowOff>
    </xdr:to>
    <xdr:cxnSp macro="">
      <xdr:nvCxnSpPr>
        <xdr:cNvPr id="239" name="直線コネクタ 238"/>
        <xdr:cNvCxnSpPr/>
      </xdr:nvCxnSpPr>
      <xdr:spPr>
        <a:xfrm>
          <a:off x="3797300" y="16912882"/>
          <a:ext cx="8382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67191</xdr:rowOff>
    </xdr:from>
    <xdr:to>
      <xdr:col>19</xdr:col>
      <xdr:colOff>177800</xdr:colOff>
      <xdr:row>98</xdr:row>
      <xdr:rowOff>110782</xdr:rowOff>
    </xdr:to>
    <xdr:cxnSp macro="">
      <xdr:nvCxnSpPr>
        <xdr:cNvPr id="242" name="直線コネクタ 241"/>
        <xdr:cNvCxnSpPr/>
      </xdr:nvCxnSpPr>
      <xdr:spPr>
        <a:xfrm>
          <a:off x="2908300" y="16869291"/>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67191</xdr:rowOff>
    </xdr:from>
    <xdr:to>
      <xdr:col>15</xdr:col>
      <xdr:colOff>50800</xdr:colOff>
      <xdr:row>98</xdr:row>
      <xdr:rowOff>141458</xdr:rowOff>
    </xdr:to>
    <xdr:cxnSp macro="">
      <xdr:nvCxnSpPr>
        <xdr:cNvPr id="245" name="直線コネクタ 244"/>
        <xdr:cNvCxnSpPr/>
      </xdr:nvCxnSpPr>
      <xdr:spPr>
        <a:xfrm flipV="1">
          <a:off x="2019300" y="16869291"/>
          <a:ext cx="889000" cy="7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100938</xdr:rowOff>
    </xdr:from>
    <xdr:to>
      <xdr:col>10</xdr:col>
      <xdr:colOff>114300</xdr:colOff>
      <xdr:row>98</xdr:row>
      <xdr:rowOff>141458</xdr:rowOff>
    </xdr:to>
    <xdr:cxnSp macro="">
      <xdr:nvCxnSpPr>
        <xdr:cNvPr id="248" name="直線コネクタ 247"/>
        <xdr:cNvCxnSpPr/>
      </xdr:nvCxnSpPr>
      <xdr:spPr>
        <a:xfrm>
          <a:off x="1130300" y="16903038"/>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107260</xdr:rowOff>
    </xdr:from>
    <xdr:to>
      <xdr:col>24</xdr:col>
      <xdr:colOff>114300</xdr:colOff>
      <xdr:row>99</xdr:row>
      <xdr:rowOff>37410</xdr:rowOff>
    </xdr:to>
    <xdr:sp macro="" textlink="">
      <xdr:nvSpPr>
        <xdr:cNvPr id="258" name="楕円 257"/>
        <xdr:cNvSpPr/>
      </xdr:nvSpPr>
      <xdr:spPr>
        <a:xfrm>
          <a:off x="4584700" y="169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22187</xdr:rowOff>
    </xdr:from>
    <xdr:ext cx="534377" cy="259045"/>
    <xdr:sp macro="" textlink="">
      <xdr:nvSpPr>
        <xdr:cNvPr id="259" name="扶助費該当値テキスト"/>
        <xdr:cNvSpPr txBox="1"/>
      </xdr:nvSpPr>
      <xdr:spPr>
        <a:xfrm>
          <a:off x="4686300" y="168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59982</xdr:rowOff>
    </xdr:from>
    <xdr:to>
      <xdr:col>20</xdr:col>
      <xdr:colOff>38100</xdr:colOff>
      <xdr:row>98</xdr:row>
      <xdr:rowOff>161582</xdr:rowOff>
    </xdr:to>
    <xdr:sp macro="" textlink="">
      <xdr:nvSpPr>
        <xdr:cNvPr id="260" name="楕円 259"/>
        <xdr:cNvSpPr/>
      </xdr:nvSpPr>
      <xdr:spPr>
        <a:xfrm>
          <a:off x="3746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152709</xdr:rowOff>
    </xdr:from>
    <xdr:ext cx="534377" cy="259045"/>
    <xdr:sp macro="" textlink="">
      <xdr:nvSpPr>
        <xdr:cNvPr id="261" name="テキスト ボックス 260"/>
        <xdr:cNvSpPr txBox="1"/>
      </xdr:nvSpPr>
      <xdr:spPr>
        <a:xfrm>
          <a:off x="3530111"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16391</xdr:rowOff>
    </xdr:from>
    <xdr:to>
      <xdr:col>15</xdr:col>
      <xdr:colOff>101600</xdr:colOff>
      <xdr:row>98</xdr:row>
      <xdr:rowOff>117991</xdr:rowOff>
    </xdr:to>
    <xdr:sp macro="" textlink="">
      <xdr:nvSpPr>
        <xdr:cNvPr id="262" name="楕円 261"/>
        <xdr:cNvSpPr/>
      </xdr:nvSpPr>
      <xdr:spPr>
        <a:xfrm>
          <a:off x="2857500" y="16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109118</xdr:rowOff>
    </xdr:from>
    <xdr:ext cx="534377" cy="259045"/>
    <xdr:sp macro="" textlink="">
      <xdr:nvSpPr>
        <xdr:cNvPr id="263" name="テキスト ボックス 262"/>
        <xdr:cNvSpPr txBox="1"/>
      </xdr:nvSpPr>
      <xdr:spPr>
        <a:xfrm>
          <a:off x="2641111" y="16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90658</xdr:rowOff>
    </xdr:from>
    <xdr:to>
      <xdr:col>10</xdr:col>
      <xdr:colOff>165100</xdr:colOff>
      <xdr:row>99</xdr:row>
      <xdr:rowOff>20808</xdr:rowOff>
    </xdr:to>
    <xdr:sp macro="" textlink="">
      <xdr:nvSpPr>
        <xdr:cNvPr id="264" name="楕円 263"/>
        <xdr:cNvSpPr/>
      </xdr:nvSpPr>
      <xdr:spPr>
        <a:xfrm>
          <a:off x="1968500" y="168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11935</xdr:rowOff>
    </xdr:from>
    <xdr:ext cx="534377" cy="259045"/>
    <xdr:sp macro="" textlink="">
      <xdr:nvSpPr>
        <xdr:cNvPr id="265" name="テキスト ボックス 264"/>
        <xdr:cNvSpPr txBox="1"/>
      </xdr:nvSpPr>
      <xdr:spPr>
        <a:xfrm>
          <a:off x="1752111" y="169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50138</xdr:rowOff>
    </xdr:from>
    <xdr:to>
      <xdr:col>6</xdr:col>
      <xdr:colOff>38100</xdr:colOff>
      <xdr:row>98</xdr:row>
      <xdr:rowOff>151738</xdr:rowOff>
    </xdr:to>
    <xdr:sp macro="" textlink="">
      <xdr:nvSpPr>
        <xdr:cNvPr id="266" name="楕円 265"/>
        <xdr:cNvSpPr/>
      </xdr:nvSpPr>
      <xdr:spPr>
        <a:xfrm>
          <a:off x="1079500" y="168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142865</xdr:rowOff>
    </xdr:from>
    <xdr:ext cx="534377" cy="259045"/>
    <xdr:sp macro="" textlink="">
      <xdr:nvSpPr>
        <xdr:cNvPr id="267" name="テキスト ボックス 266"/>
        <xdr:cNvSpPr txBox="1"/>
      </xdr:nvSpPr>
      <xdr:spPr>
        <a:xfrm>
          <a:off x="863111" y="169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29092</xdr:rowOff>
    </xdr:from>
    <xdr:to>
      <xdr:col>55</xdr:col>
      <xdr:colOff>0</xdr:colOff>
      <xdr:row>38</xdr:row>
      <xdr:rowOff>39081</xdr:rowOff>
    </xdr:to>
    <xdr:cxnSp macro="">
      <xdr:nvCxnSpPr>
        <xdr:cNvPr id="296" name="直線コネクタ 295"/>
        <xdr:cNvCxnSpPr/>
      </xdr:nvCxnSpPr>
      <xdr:spPr>
        <a:xfrm flipV="1">
          <a:off x="9639300" y="6544192"/>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35691</xdr:rowOff>
    </xdr:from>
    <xdr:to>
      <xdr:col>50</xdr:col>
      <xdr:colOff>114300</xdr:colOff>
      <xdr:row>38</xdr:row>
      <xdr:rowOff>39081</xdr:rowOff>
    </xdr:to>
    <xdr:cxnSp macro="">
      <xdr:nvCxnSpPr>
        <xdr:cNvPr id="299" name="直線コネクタ 298"/>
        <xdr:cNvCxnSpPr/>
      </xdr:nvCxnSpPr>
      <xdr:spPr>
        <a:xfrm>
          <a:off x="8750300" y="6550791"/>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35691</xdr:rowOff>
    </xdr:from>
    <xdr:to>
      <xdr:col>45</xdr:col>
      <xdr:colOff>177800</xdr:colOff>
      <xdr:row>38</xdr:row>
      <xdr:rowOff>38693</xdr:rowOff>
    </xdr:to>
    <xdr:cxnSp macro="">
      <xdr:nvCxnSpPr>
        <xdr:cNvPr id="302" name="直線コネクタ 301"/>
        <xdr:cNvCxnSpPr/>
      </xdr:nvCxnSpPr>
      <xdr:spPr>
        <a:xfrm flipV="1">
          <a:off x="7861300" y="6550791"/>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38693</xdr:rowOff>
    </xdr:from>
    <xdr:to>
      <xdr:col>41</xdr:col>
      <xdr:colOff>50800</xdr:colOff>
      <xdr:row>38</xdr:row>
      <xdr:rowOff>67291</xdr:rowOff>
    </xdr:to>
    <xdr:cxnSp macro="">
      <xdr:nvCxnSpPr>
        <xdr:cNvPr id="305" name="直線コネクタ 304"/>
        <xdr:cNvCxnSpPr/>
      </xdr:nvCxnSpPr>
      <xdr:spPr>
        <a:xfrm flipV="1">
          <a:off x="6972300" y="6553793"/>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149742</xdr:rowOff>
    </xdr:from>
    <xdr:to>
      <xdr:col>55</xdr:col>
      <xdr:colOff>50800</xdr:colOff>
      <xdr:row>38</xdr:row>
      <xdr:rowOff>79892</xdr:rowOff>
    </xdr:to>
    <xdr:sp macro="" textlink="">
      <xdr:nvSpPr>
        <xdr:cNvPr id="315" name="楕円 314"/>
        <xdr:cNvSpPr/>
      </xdr:nvSpPr>
      <xdr:spPr>
        <a:xfrm>
          <a:off x="10426700" y="64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64669</xdr:rowOff>
    </xdr:from>
    <xdr:ext cx="534377" cy="259045"/>
    <xdr:sp macro="" textlink="">
      <xdr:nvSpPr>
        <xdr:cNvPr id="316" name="補助費等該当値テキスト"/>
        <xdr:cNvSpPr txBox="1"/>
      </xdr:nvSpPr>
      <xdr:spPr>
        <a:xfrm>
          <a:off x="10528300" y="6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159731</xdr:rowOff>
    </xdr:from>
    <xdr:to>
      <xdr:col>50</xdr:col>
      <xdr:colOff>165100</xdr:colOff>
      <xdr:row>38</xdr:row>
      <xdr:rowOff>89881</xdr:rowOff>
    </xdr:to>
    <xdr:sp macro="" textlink="">
      <xdr:nvSpPr>
        <xdr:cNvPr id="317" name="楕円 316"/>
        <xdr:cNvSpPr/>
      </xdr:nvSpPr>
      <xdr:spPr>
        <a:xfrm>
          <a:off x="9588500" y="65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81008</xdr:rowOff>
    </xdr:from>
    <xdr:ext cx="534377" cy="259045"/>
    <xdr:sp macro="" textlink="">
      <xdr:nvSpPr>
        <xdr:cNvPr id="318" name="テキスト ボックス 317"/>
        <xdr:cNvSpPr txBox="1"/>
      </xdr:nvSpPr>
      <xdr:spPr>
        <a:xfrm>
          <a:off x="9372111" y="65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156341</xdr:rowOff>
    </xdr:from>
    <xdr:to>
      <xdr:col>46</xdr:col>
      <xdr:colOff>38100</xdr:colOff>
      <xdr:row>38</xdr:row>
      <xdr:rowOff>86491</xdr:rowOff>
    </xdr:to>
    <xdr:sp macro="" textlink="">
      <xdr:nvSpPr>
        <xdr:cNvPr id="319" name="楕円 318"/>
        <xdr:cNvSpPr/>
      </xdr:nvSpPr>
      <xdr:spPr>
        <a:xfrm>
          <a:off x="8699500" y="64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77618</xdr:rowOff>
    </xdr:from>
    <xdr:ext cx="534377" cy="259045"/>
    <xdr:sp macro="" textlink="">
      <xdr:nvSpPr>
        <xdr:cNvPr id="320" name="テキスト ボックス 319"/>
        <xdr:cNvSpPr txBox="1"/>
      </xdr:nvSpPr>
      <xdr:spPr>
        <a:xfrm>
          <a:off x="8483111" y="65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159343</xdr:rowOff>
    </xdr:from>
    <xdr:to>
      <xdr:col>41</xdr:col>
      <xdr:colOff>101600</xdr:colOff>
      <xdr:row>38</xdr:row>
      <xdr:rowOff>89493</xdr:rowOff>
    </xdr:to>
    <xdr:sp macro="" textlink="">
      <xdr:nvSpPr>
        <xdr:cNvPr id="321" name="楕円 320"/>
        <xdr:cNvSpPr/>
      </xdr:nvSpPr>
      <xdr:spPr>
        <a:xfrm>
          <a:off x="7810500" y="65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80620</xdr:rowOff>
    </xdr:from>
    <xdr:ext cx="534377" cy="259045"/>
    <xdr:sp macro="" textlink="">
      <xdr:nvSpPr>
        <xdr:cNvPr id="322" name="テキスト ボックス 321"/>
        <xdr:cNvSpPr txBox="1"/>
      </xdr:nvSpPr>
      <xdr:spPr>
        <a:xfrm>
          <a:off x="7594111" y="65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16491</xdr:rowOff>
    </xdr:from>
    <xdr:to>
      <xdr:col>36</xdr:col>
      <xdr:colOff>165100</xdr:colOff>
      <xdr:row>38</xdr:row>
      <xdr:rowOff>118091</xdr:rowOff>
    </xdr:to>
    <xdr:sp macro="" textlink="">
      <xdr:nvSpPr>
        <xdr:cNvPr id="323" name="楕円 322"/>
        <xdr:cNvSpPr/>
      </xdr:nvSpPr>
      <xdr:spPr>
        <a:xfrm>
          <a:off x="6921500" y="6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109218</xdr:rowOff>
    </xdr:from>
    <xdr:ext cx="534377" cy="259045"/>
    <xdr:sp macro="" textlink="">
      <xdr:nvSpPr>
        <xdr:cNvPr id="324" name="テキスト ボックス 323"/>
        <xdr:cNvSpPr txBox="1"/>
      </xdr:nvSpPr>
      <xdr:spPr>
        <a:xfrm>
          <a:off x="6705111" y="6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148385</xdr:rowOff>
    </xdr:from>
    <xdr:to>
      <xdr:col>55</xdr:col>
      <xdr:colOff>0</xdr:colOff>
      <xdr:row>58</xdr:row>
      <xdr:rowOff>155077</xdr:rowOff>
    </xdr:to>
    <xdr:cxnSp macro="">
      <xdr:nvCxnSpPr>
        <xdr:cNvPr id="353" name="直線コネクタ 352"/>
        <xdr:cNvCxnSpPr/>
      </xdr:nvCxnSpPr>
      <xdr:spPr>
        <a:xfrm flipV="1">
          <a:off x="9639300" y="10092485"/>
          <a:ext cx="8382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137520</xdr:rowOff>
    </xdr:from>
    <xdr:to>
      <xdr:col>50</xdr:col>
      <xdr:colOff>114300</xdr:colOff>
      <xdr:row>58</xdr:row>
      <xdr:rowOff>155077</xdr:rowOff>
    </xdr:to>
    <xdr:cxnSp macro="">
      <xdr:nvCxnSpPr>
        <xdr:cNvPr id="356" name="直線コネクタ 355"/>
        <xdr:cNvCxnSpPr/>
      </xdr:nvCxnSpPr>
      <xdr:spPr>
        <a:xfrm>
          <a:off x="8750300" y="10081620"/>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137520</xdr:rowOff>
    </xdr:from>
    <xdr:to>
      <xdr:col>45</xdr:col>
      <xdr:colOff>177800</xdr:colOff>
      <xdr:row>58</xdr:row>
      <xdr:rowOff>148897</xdr:rowOff>
    </xdr:to>
    <xdr:cxnSp macro="">
      <xdr:nvCxnSpPr>
        <xdr:cNvPr id="359" name="直線コネクタ 358"/>
        <xdr:cNvCxnSpPr/>
      </xdr:nvCxnSpPr>
      <xdr:spPr>
        <a:xfrm flipV="1">
          <a:off x="7861300" y="10081620"/>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100272</xdr:rowOff>
    </xdr:from>
    <xdr:to>
      <xdr:col>41</xdr:col>
      <xdr:colOff>50800</xdr:colOff>
      <xdr:row>58</xdr:row>
      <xdr:rowOff>148897</xdr:rowOff>
    </xdr:to>
    <xdr:cxnSp macro="">
      <xdr:nvCxnSpPr>
        <xdr:cNvPr id="362" name="直線コネクタ 361"/>
        <xdr:cNvCxnSpPr/>
      </xdr:nvCxnSpPr>
      <xdr:spPr>
        <a:xfrm>
          <a:off x="6972300" y="10044372"/>
          <a:ext cx="889000" cy="4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97585</xdr:rowOff>
    </xdr:from>
    <xdr:to>
      <xdr:col>55</xdr:col>
      <xdr:colOff>50800</xdr:colOff>
      <xdr:row>59</xdr:row>
      <xdr:rowOff>27735</xdr:rowOff>
    </xdr:to>
    <xdr:sp macro="" textlink="">
      <xdr:nvSpPr>
        <xdr:cNvPr id="372" name="楕円 371"/>
        <xdr:cNvSpPr/>
      </xdr:nvSpPr>
      <xdr:spPr>
        <a:xfrm>
          <a:off x="10426700" y="100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56962</xdr:rowOff>
    </xdr:from>
    <xdr:ext cx="599010" cy="259045"/>
    <xdr:sp macro="" textlink="">
      <xdr:nvSpPr>
        <xdr:cNvPr id="373" name="普通建設事業費該当値テキスト"/>
        <xdr:cNvSpPr txBox="1"/>
      </xdr:nvSpPr>
      <xdr:spPr>
        <a:xfrm>
          <a:off x="10528300" y="98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104277</xdr:rowOff>
    </xdr:from>
    <xdr:to>
      <xdr:col>50</xdr:col>
      <xdr:colOff>165100</xdr:colOff>
      <xdr:row>59</xdr:row>
      <xdr:rowOff>34427</xdr:rowOff>
    </xdr:to>
    <xdr:sp macro="" textlink="">
      <xdr:nvSpPr>
        <xdr:cNvPr id="374" name="楕円 373"/>
        <xdr:cNvSpPr/>
      </xdr:nvSpPr>
      <xdr:spPr>
        <a:xfrm>
          <a:off x="9588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50954</xdr:rowOff>
    </xdr:from>
    <xdr:ext cx="599010" cy="259045"/>
    <xdr:sp macro="" textlink="">
      <xdr:nvSpPr>
        <xdr:cNvPr id="375" name="テキスト ボックス 374"/>
        <xdr:cNvSpPr txBox="1"/>
      </xdr:nvSpPr>
      <xdr:spPr>
        <a:xfrm>
          <a:off x="9339795" y="982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86720</xdr:rowOff>
    </xdr:from>
    <xdr:to>
      <xdr:col>46</xdr:col>
      <xdr:colOff>38100</xdr:colOff>
      <xdr:row>59</xdr:row>
      <xdr:rowOff>16870</xdr:rowOff>
    </xdr:to>
    <xdr:sp macro="" textlink="">
      <xdr:nvSpPr>
        <xdr:cNvPr id="376" name="楕円 375"/>
        <xdr:cNvSpPr/>
      </xdr:nvSpPr>
      <xdr:spPr>
        <a:xfrm>
          <a:off x="8699500" y="100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33397</xdr:rowOff>
    </xdr:from>
    <xdr:ext cx="599010" cy="259045"/>
    <xdr:sp macro="" textlink="">
      <xdr:nvSpPr>
        <xdr:cNvPr id="377" name="テキスト ボックス 376"/>
        <xdr:cNvSpPr txBox="1"/>
      </xdr:nvSpPr>
      <xdr:spPr>
        <a:xfrm>
          <a:off x="8450795" y="980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98097</xdr:rowOff>
    </xdr:from>
    <xdr:to>
      <xdr:col>41</xdr:col>
      <xdr:colOff>101600</xdr:colOff>
      <xdr:row>59</xdr:row>
      <xdr:rowOff>28247</xdr:rowOff>
    </xdr:to>
    <xdr:sp macro="" textlink="">
      <xdr:nvSpPr>
        <xdr:cNvPr id="378" name="楕円 377"/>
        <xdr:cNvSpPr/>
      </xdr:nvSpPr>
      <xdr:spPr>
        <a:xfrm>
          <a:off x="7810500" y="100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44774</xdr:rowOff>
    </xdr:from>
    <xdr:ext cx="599010" cy="259045"/>
    <xdr:sp macro="" textlink="">
      <xdr:nvSpPr>
        <xdr:cNvPr id="379" name="テキスト ボックス 378"/>
        <xdr:cNvSpPr txBox="1"/>
      </xdr:nvSpPr>
      <xdr:spPr>
        <a:xfrm>
          <a:off x="7561795" y="981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49472</xdr:rowOff>
    </xdr:from>
    <xdr:to>
      <xdr:col>36</xdr:col>
      <xdr:colOff>165100</xdr:colOff>
      <xdr:row>58</xdr:row>
      <xdr:rowOff>151072</xdr:rowOff>
    </xdr:to>
    <xdr:sp macro="" textlink="">
      <xdr:nvSpPr>
        <xdr:cNvPr id="380" name="楕円 379"/>
        <xdr:cNvSpPr/>
      </xdr:nvSpPr>
      <xdr:spPr>
        <a:xfrm>
          <a:off x="6921500" y="99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167599</xdr:rowOff>
    </xdr:from>
    <xdr:ext cx="599010" cy="259045"/>
    <xdr:sp macro="" textlink="">
      <xdr:nvSpPr>
        <xdr:cNvPr id="381" name="テキスト ボックス 380"/>
        <xdr:cNvSpPr txBox="1"/>
      </xdr:nvSpPr>
      <xdr:spPr>
        <a:xfrm>
          <a:off x="6672795" y="97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120089</xdr:rowOff>
    </xdr:from>
    <xdr:to>
      <xdr:col>55</xdr:col>
      <xdr:colOff>0</xdr:colOff>
      <xdr:row>78</xdr:row>
      <xdr:rowOff>122357</xdr:rowOff>
    </xdr:to>
    <xdr:cxnSp macro="">
      <xdr:nvCxnSpPr>
        <xdr:cNvPr id="408" name="直線コネクタ 407"/>
        <xdr:cNvCxnSpPr/>
      </xdr:nvCxnSpPr>
      <xdr:spPr>
        <a:xfrm>
          <a:off x="9639300" y="13493189"/>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110531</xdr:rowOff>
    </xdr:from>
    <xdr:to>
      <xdr:col>50</xdr:col>
      <xdr:colOff>114300</xdr:colOff>
      <xdr:row>78</xdr:row>
      <xdr:rowOff>120089</xdr:rowOff>
    </xdr:to>
    <xdr:cxnSp macro="">
      <xdr:nvCxnSpPr>
        <xdr:cNvPr id="411" name="直線コネクタ 410"/>
        <xdr:cNvCxnSpPr/>
      </xdr:nvCxnSpPr>
      <xdr:spPr>
        <a:xfrm>
          <a:off x="8750300" y="13483631"/>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91070</xdr:rowOff>
    </xdr:from>
    <xdr:to>
      <xdr:col>45</xdr:col>
      <xdr:colOff>177800</xdr:colOff>
      <xdr:row>78</xdr:row>
      <xdr:rowOff>110531</xdr:rowOff>
    </xdr:to>
    <xdr:cxnSp macro="">
      <xdr:nvCxnSpPr>
        <xdr:cNvPr id="414" name="直線コネクタ 413"/>
        <xdr:cNvCxnSpPr/>
      </xdr:nvCxnSpPr>
      <xdr:spPr>
        <a:xfrm>
          <a:off x="7861300" y="13464170"/>
          <a:ext cx="889000" cy="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91070</xdr:rowOff>
    </xdr:from>
    <xdr:to>
      <xdr:col>41</xdr:col>
      <xdr:colOff>50800</xdr:colOff>
      <xdr:row>78</xdr:row>
      <xdr:rowOff>103780</xdr:rowOff>
    </xdr:to>
    <xdr:cxnSp macro="">
      <xdr:nvCxnSpPr>
        <xdr:cNvPr id="417" name="直線コネクタ 416"/>
        <xdr:cNvCxnSpPr/>
      </xdr:nvCxnSpPr>
      <xdr:spPr>
        <a:xfrm flipV="1">
          <a:off x="6972300" y="1346417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71557</xdr:rowOff>
    </xdr:from>
    <xdr:to>
      <xdr:col>55</xdr:col>
      <xdr:colOff>50800</xdr:colOff>
      <xdr:row>79</xdr:row>
      <xdr:rowOff>1707</xdr:rowOff>
    </xdr:to>
    <xdr:sp macro="" textlink="">
      <xdr:nvSpPr>
        <xdr:cNvPr id="427" name="楕円 426"/>
        <xdr:cNvSpPr/>
      </xdr:nvSpPr>
      <xdr:spPr>
        <a:xfrm>
          <a:off x="10426700" y="134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30934</xdr:rowOff>
    </xdr:from>
    <xdr:ext cx="534377" cy="259045"/>
    <xdr:sp macro="" textlink="">
      <xdr:nvSpPr>
        <xdr:cNvPr id="428" name="普通建設事業費 （ うち新規整備　）該当値テキスト"/>
        <xdr:cNvSpPr txBox="1"/>
      </xdr:nvSpPr>
      <xdr:spPr>
        <a:xfrm>
          <a:off x="10528300" y="132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69289</xdr:rowOff>
    </xdr:from>
    <xdr:to>
      <xdr:col>50</xdr:col>
      <xdr:colOff>165100</xdr:colOff>
      <xdr:row>78</xdr:row>
      <xdr:rowOff>170889</xdr:rowOff>
    </xdr:to>
    <xdr:sp macro="" textlink="">
      <xdr:nvSpPr>
        <xdr:cNvPr id="429" name="楕円 428"/>
        <xdr:cNvSpPr/>
      </xdr:nvSpPr>
      <xdr:spPr>
        <a:xfrm>
          <a:off x="9588500" y="134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162016</xdr:rowOff>
    </xdr:from>
    <xdr:ext cx="534377" cy="259045"/>
    <xdr:sp macro="" textlink="">
      <xdr:nvSpPr>
        <xdr:cNvPr id="430" name="テキスト ボックス 429"/>
        <xdr:cNvSpPr txBox="1"/>
      </xdr:nvSpPr>
      <xdr:spPr>
        <a:xfrm>
          <a:off x="9372111" y="135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59731</xdr:rowOff>
    </xdr:from>
    <xdr:to>
      <xdr:col>46</xdr:col>
      <xdr:colOff>38100</xdr:colOff>
      <xdr:row>78</xdr:row>
      <xdr:rowOff>161331</xdr:rowOff>
    </xdr:to>
    <xdr:sp macro="" textlink="">
      <xdr:nvSpPr>
        <xdr:cNvPr id="431" name="楕円 430"/>
        <xdr:cNvSpPr/>
      </xdr:nvSpPr>
      <xdr:spPr>
        <a:xfrm>
          <a:off x="869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6408</xdr:rowOff>
    </xdr:from>
    <xdr:ext cx="534377" cy="259045"/>
    <xdr:sp macro="" textlink="">
      <xdr:nvSpPr>
        <xdr:cNvPr id="432" name="テキスト ボックス 431"/>
        <xdr:cNvSpPr txBox="1"/>
      </xdr:nvSpPr>
      <xdr:spPr>
        <a:xfrm>
          <a:off x="8483111" y="132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40270</xdr:rowOff>
    </xdr:from>
    <xdr:to>
      <xdr:col>41</xdr:col>
      <xdr:colOff>101600</xdr:colOff>
      <xdr:row>78</xdr:row>
      <xdr:rowOff>141870</xdr:rowOff>
    </xdr:to>
    <xdr:sp macro="" textlink="">
      <xdr:nvSpPr>
        <xdr:cNvPr id="433" name="楕円 432"/>
        <xdr:cNvSpPr/>
      </xdr:nvSpPr>
      <xdr:spPr>
        <a:xfrm>
          <a:off x="7810500" y="134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158397</xdr:rowOff>
    </xdr:from>
    <xdr:ext cx="599010" cy="259045"/>
    <xdr:sp macro="" textlink="">
      <xdr:nvSpPr>
        <xdr:cNvPr id="434" name="テキスト ボックス 433"/>
        <xdr:cNvSpPr txBox="1"/>
      </xdr:nvSpPr>
      <xdr:spPr>
        <a:xfrm>
          <a:off x="7561795" y="1318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52980</xdr:rowOff>
    </xdr:from>
    <xdr:to>
      <xdr:col>36</xdr:col>
      <xdr:colOff>165100</xdr:colOff>
      <xdr:row>78</xdr:row>
      <xdr:rowOff>154580</xdr:rowOff>
    </xdr:to>
    <xdr:sp macro="" textlink="">
      <xdr:nvSpPr>
        <xdr:cNvPr id="435" name="楕円 434"/>
        <xdr:cNvSpPr/>
      </xdr:nvSpPr>
      <xdr:spPr>
        <a:xfrm>
          <a:off x="6921500" y="134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171107</xdr:rowOff>
    </xdr:from>
    <xdr:ext cx="534377" cy="259045"/>
    <xdr:sp macro="" textlink="">
      <xdr:nvSpPr>
        <xdr:cNvPr id="436" name="テキスト ボックス 435"/>
        <xdr:cNvSpPr txBox="1"/>
      </xdr:nvSpPr>
      <xdr:spPr>
        <a:xfrm>
          <a:off x="6705111" y="132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13064</xdr:rowOff>
    </xdr:from>
    <xdr:to>
      <xdr:col>55</xdr:col>
      <xdr:colOff>0</xdr:colOff>
      <xdr:row>97</xdr:row>
      <xdr:rowOff>59750</xdr:rowOff>
    </xdr:to>
    <xdr:cxnSp macro="">
      <xdr:nvCxnSpPr>
        <xdr:cNvPr id="463" name="直線コネクタ 462"/>
        <xdr:cNvCxnSpPr/>
      </xdr:nvCxnSpPr>
      <xdr:spPr>
        <a:xfrm flipV="1">
          <a:off x="9639300" y="16643714"/>
          <a:ext cx="838200" cy="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163488</xdr:rowOff>
    </xdr:from>
    <xdr:to>
      <xdr:col>50</xdr:col>
      <xdr:colOff>114300</xdr:colOff>
      <xdr:row>97</xdr:row>
      <xdr:rowOff>59750</xdr:rowOff>
    </xdr:to>
    <xdr:cxnSp macro="">
      <xdr:nvCxnSpPr>
        <xdr:cNvPr id="466" name="直線コネクタ 465"/>
        <xdr:cNvCxnSpPr/>
      </xdr:nvCxnSpPr>
      <xdr:spPr>
        <a:xfrm>
          <a:off x="8750300" y="16622688"/>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163488</xdr:rowOff>
    </xdr:from>
    <xdr:to>
      <xdr:col>45</xdr:col>
      <xdr:colOff>177800</xdr:colOff>
      <xdr:row>97</xdr:row>
      <xdr:rowOff>158169</xdr:rowOff>
    </xdr:to>
    <xdr:cxnSp macro="">
      <xdr:nvCxnSpPr>
        <xdr:cNvPr id="469" name="直線コネクタ 468"/>
        <xdr:cNvCxnSpPr/>
      </xdr:nvCxnSpPr>
      <xdr:spPr>
        <a:xfrm flipV="1">
          <a:off x="7861300" y="16622688"/>
          <a:ext cx="8890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148467</xdr:rowOff>
    </xdr:from>
    <xdr:to>
      <xdr:col>41</xdr:col>
      <xdr:colOff>50800</xdr:colOff>
      <xdr:row>97</xdr:row>
      <xdr:rowOff>158169</xdr:rowOff>
    </xdr:to>
    <xdr:cxnSp macro="">
      <xdr:nvCxnSpPr>
        <xdr:cNvPr id="472" name="直線コネクタ 471"/>
        <xdr:cNvCxnSpPr/>
      </xdr:nvCxnSpPr>
      <xdr:spPr>
        <a:xfrm>
          <a:off x="6972300" y="16436217"/>
          <a:ext cx="889000" cy="3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133714</xdr:rowOff>
    </xdr:from>
    <xdr:to>
      <xdr:col>55</xdr:col>
      <xdr:colOff>50800</xdr:colOff>
      <xdr:row>97</xdr:row>
      <xdr:rowOff>63864</xdr:rowOff>
    </xdr:to>
    <xdr:sp macro="" textlink="">
      <xdr:nvSpPr>
        <xdr:cNvPr id="482" name="楕円 481"/>
        <xdr:cNvSpPr/>
      </xdr:nvSpPr>
      <xdr:spPr>
        <a:xfrm>
          <a:off x="10426700" y="165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156591</xdr:rowOff>
    </xdr:from>
    <xdr:ext cx="599010" cy="259045"/>
    <xdr:sp macro="" textlink="">
      <xdr:nvSpPr>
        <xdr:cNvPr id="483" name="普通建設事業費 （ うち更新整備　）該当値テキスト"/>
        <xdr:cNvSpPr txBox="1"/>
      </xdr:nvSpPr>
      <xdr:spPr>
        <a:xfrm>
          <a:off x="10528300" y="1644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8950</xdr:rowOff>
    </xdr:from>
    <xdr:to>
      <xdr:col>50</xdr:col>
      <xdr:colOff>165100</xdr:colOff>
      <xdr:row>97</xdr:row>
      <xdr:rowOff>110550</xdr:rowOff>
    </xdr:to>
    <xdr:sp macro="" textlink="">
      <xdr:nvSpPr>
        <xdr:cNvPr id="484" name="楕円 483"/>
        <xdr:cNvSpPr/>
      </xdr:nvSpPr>
      <xdr:spPr>
        <a:xfrm>
          <a:off x="9588500" y="166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127077</xdr:rowOff>
    </xdr:from>
    <xdr:ext cx="599010" cy="259045"/>
    <xdr:sp macro="" textlink="">
      <xdr:nvSpPr>
        <xdr:cNvPr id="485" name="テキスト ボックス 484"/>
        <xdr:cNvSpPr txBox="1"/>
      </xdr:nvSpPr>
      <xdr:spPr>
        <a:xfrm>
          <a:off x="9339795" y="1641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112688</xdr:rowOff>
    </xdr:from>
    <xdr:to>
      <xdr:col>46</xdr:col>
      <xdr:colOff>38100</xdr:colOff>
      <xdr:row>97</xdr:row>
      <xdr:rowOff>42838</xdr:rowOff>
    </xdr:to>
    <xdr:sp macro="" textlink="">
      <xdr:nvSpPr>
        <xdr:cNvPr id="486" name="楕円 485"/>
        <xdr:cNvSpPr/>
      </xdr:nvSpPr>
      <xdr:spPr>
        <a:xfrm>
          <a:off x="8699500" y="165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59365</xdr:rowOff>
    </xdr:from>
    <xdr:ext cx="599010" cy="259045"/>
    <xdr:sp macro="" textlink="">
      <xdr:nvSpPr>
        <xdr:cNvPr id="487" name="テキスト ボックス 486"/>
        <xdr:cNvSpPr txBox="1"/>
      </xdr:nvSpPr>
      <xdr:spPr>
        <a:xfrm>
          <a:off x="8450795" y="1634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107369</xdr:rowOff>
    </xdr:from>
    <xdr:to>
      <xdr:col>41</xdr:col>
      <xdr:colOff>101600</xdr:colOff>
      <xdr:row>98</xdr:row>
      <xdr:rowOff>37519</xdr:rowOff>
    </xdr:to>
    <xdr:sp macro="" textlink="">
      <xdr:nvSpPr>
        <xdr:cNvPr id="488" name="楕円 487"/>
        <xdr:cNvSpPr/>
      </xdr:nvSpPr>
      <xdr:spPr>
        <a:xfrm>
          <a:off x="7810500" y="167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54046</xdr:rowOff>
    </xdr:from>
    <xdr:ext cx="534377" cy="259045"/>
    <xdr:sp macro="" textlink="">
      <xdr:nvSpPr>
        <xdr:cNvPr id="489" name="テキスト ボックス 488"/>
        <xdr:cNvSpPr txBox="1"/>
      </xdr:nvSpPr>
      <xdr:spPr>
        <a:xfrm>
          <a:off x="7594111" y="1651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97667</xdr:rowOff>
    </xdr:from>
    <xdr:to>
      <xdr:col>36</xdr:col>
      <xdr:colOff>165100</xdr:colOff>
      <xdr:row>96</xdr:row>
      <xdr:rowOff>27817</xdr:rowOff>
    </xdr:to>
    <xdr:sp macro="" textlink="">
      <xdr:nvSpPr>
        <xdr:cNvPr id="490" name="楕円 489"/>
        <xdr:cNvSpPr/>
      </xdr:nvSpPr>
      <xdr:spPr>
        <a:xfrm>
          <a:off x="6921500" y="16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44344</xdr:rowOff>
    </xdr:from>
    <xdr:ext cx="599010" cy="259045"/>
    <xdr:sp macro="" textlink="">
      <xdr:nvSpPr>
        <xdr:cNvPr id="491" name="テキスト ボックス 490"/>
        <xdr:cNvSpPr txBox="1"/>
      </xdr:nvSpPr>
      <xdr:spPr>
        <a:xfrm>
          <a:off x="6672795" y="161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102664</xdr:rowOff>
    </xdr:from>
    <xdr:to>
      <xdr:col>85</xdr:col>
      <xdr:colOff>127000</xdr:colOff>
      <xdr:row>38</xdr:row>
      <xdr:rowOff>123744</xdr:rowOff>
    </xdr:to>
    <xdr:cxnSp macro="">
      <xdr:nvCxnSpPr>
        <xdr:cNvPr id="518" name="直線コネクタ 517"/>
        <xdr:cNvCxnSpPr/>
      </xdr:nvCxnSpPr>
      <xdr:spPr>
        <a:xfrm flipV="1">
          <a:off x="15481300" y="6617764"/>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123744</xdr:rowOff>
    </xdr:from>
    <xdr:to>
      <xdr:col>81</xdr:col>
      <xdr:colOff>50800</xdr:colOff>
      <xdr:row>38</xdr:row>
      <xdr:rowOff>126554</xdr:rowOff>
    </xdr:to>
    <xdr:cxnSp macro="">
      <xdr:nvCxnSpPr>
        <xdr:cNvPr id="521" name="直線コネクタ 520"/>
        <xdr:cNvCxnSpPr/>
      </xdr:nvCxnSpPr>
      <xdr:spPr>
        <a:xfrm flipV="1">
          <a:off x="14592300" y="6638844"/>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126554</xdr:rowOff>
    </xdr:from>
    <xdr:to>
      <xdr:col>76</xdr:col>
      <xdr:colOff>114300</xdr:colOff>
      <xdr:row>38</xdr:row>
      <xdr:rowOff>134678</xdr:rowOff>
    </xdr:to>
    <xdr:cxnSp macro="">
      <xdr:nvCxnSpPr>
        <xdr:cNvPr id="524" name="直線コネクタ 523"/>
        <xdr:cNvCxnSpPr/>
      </xdr:nvCxnSpPr>
      <xdr:spPr>
        <a:xfrm flipV="1">
          <a:off x="13703300" y="664165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134678</xdr:rowOff>
    </xdr:from>
    <xdr:to>
      <xdr:col>71</xdr:col>
      <xdr:colOff>177800</xdr:colOff>
      <xdr:row>38</xdr:row>
      <xdr:rowOff>139636</xdr:rowOff>
    </xdr:to>
    <xdr:cxnSp macro="">
      <xdr:nvCxnSpPr>
        <xdr:cNvPr id="527" name="直線コネクタ 526"/>
        <xdr:cNvCxnSpPr/>
      </xdr:nvCxnSpPr>
      <xdr:spPr>
        <a:xfrm flipV="1">
          <a:off x="12814300" y="664977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51864</xdr:rowOff>
    </xdr:from>
    <xdr:to>
      <xdr:col>85</xdr:col>
      <xdr:colOff>177800</xdr:colOff>
      <xdr:row>38</xdr:row>
      <xdr:rowOff>153464</xdr:rowOff>
    </xdr:to>
    <xdr:sp macro="" textlink="">
      <xdr:nvSpPr>
        <xdr:cNvPr id="537" name="楕円 536"/>
        <xdr:cNvSpPr/>
      </xdr:nvSpPr>
      <xdr:spPr>
        <a:xfrm>
          <a:off x="16268700" y="65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11242</xdr:rowOff>
    </xdr:from>
    <xdr:ext cx="534377" cy="259045"/>
    <xdr:sp macro="" textlink="">
      <xdr:nvSpPr>
        <xdr:cNvPr id="538" name="災害復旧事業費該当値テキスト"/>
        <xdr:cNvSpPr txBox="1"/>
      </xdr:nvSpPr>
      <xdr:spPr>
        <a:xfrm>
          <a:off x="16370300" y="63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72944</xdr:rowOff>
    </xdr:from>
    <xdr:to>
      <xdr:col>81</xdr:col>
      <xdr:colOff>101600</xdr:colOff>
      <xdr:row>39</xdr:row>
      <xdr:rowOff>3094</xdr:rowOff>
    </xdr:to>
    <xdr:sp macro="" textlink="">
      <xdr:nvSpPr>
        <xdr:cNvPr id="539" name="楕円 538"/>
        <xdr:cNvSpPr/>
      </xdr:nvSpPr>
      <xdr:spPr>
        <a:xfrm>
          <a:off x="15430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165671</xdr:rowOff>
    </xdr:from>
    <xdr:ext cx="469744" cy="259045"/>
    <xdr:sp macro="" textlink="">
      <xdr:nvSpPr>
        <xdr:cNvPr id="540" name="テキスト ボックス 539"/>
        <xdr:cNvSpPr txBox="1"/>
      </xdr:nvSpPr>
      <xdr:spPr>
        <a:xfrm>
          <a:off x="15246428" y="668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75754</xdr:rowOff>
    </xdr:from>
    <xdr:to>
      <xdr:col>76</xdr:col>
      <xdr:colOff>165100</xdr:colOff>
      <xdr:row>39</xdr:row>
      <xdr:rowOff>5904</xdr:rowOff>
    </xdr:to>
    <xdr:sp macro="" textlink="">
      <xdr:nvSpPr>
        <xdr:cNvPr id="541" name="楕円 540"/>
        <xdr:cNvSpPr/>
      </xdr:nvSpPr>
      <xdr:spPr>
        <a:xfrm>
          <a:off x="14541500" y="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168481</xdr:rowOff>
    </xdr:from>
    <xdr:ext cx="469744" cy="259045"/>
    <xdr:sp macro="" textlink="">
      <xdr:nvSpPr>
        <xdr:cNvPr id="542" name="テキスト ボックス 541"/>
        <xdr:cNvSpPr txBox="1"/>
      </xdr:nvSpPr>
      <xdr:spPr>
        <a:xfrm>
          <a:off x="14357428" y="668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83878</xdr:rowOff>
    </xdr:from>
    <xdr:to>
      <xdr:col>72</xdr:col>
      <xdr:colOff>38100</xdr:colOff>
      <xdr:row>39</xdr:row>
      <xdr:rowOff>14028</xdr:rowOff>
    </xdr:to>
    <xdr:sp macro="" textlink="">
      <xdr:nvSpPr>
        <xdr:cNvPr id="543" name="楕円 542"/>
        <xdr:cNvSpPr/>
      </xdr:nvSpPr>
      <xdr:spPr>
        <a:xfrm>
          <a:off x="13652500" y="6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5155</xdr:rowOff>
    </xdr:from>
    <xdr:ext cx="469744" cy="259045"/>
    <xdr:sp macro="" textlink="">
      <xdr:nvSpPr>
        <xdr:cNvPr id="544" name="テキスト ボックス 543"/>
        <xdr:cNvSpPr txBox="1"/>
      </xdr:nvSpPr>
      <xdr:spPr>
        <a:xfrm>
          <a:off x="13468428" y="669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88836</xdr:rowOff>
    </xdr:from>
    <xdr:to>
      <xdr:col>67</xdr:col>
      <xdr:colOff>101600</xdr:colOff>
      <xdr:row>39</xdr:row>
      <xdr:rowOff>18986</xdr:rowOff>
    </xdr:to>
    <xdr:sp macro="" textlink="">
      <xdr:nvSpPr>
        <xdr:cNvPr id="545" name="楕円 544"/>
        <xdr:cNvSpPr/>
      </xdr:nvSpPr>
      <xdr:spPr>
        <a:xfrm>
          <a:off x="12763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10113</xdr:rowOff>
    </xdr:from>
    <xdr:ext cx="313932" cy="259045"/>
    <xdr:sp macro="" textlink="">
      <xdr:nvSpPr>
        <xdr:cNvPr id="546" name="テキスト ボックス 545"/>
        <xdr:cNvSpPr txBox="1"/>
      </xdr:nvSpPr>
      <xdr:spPr>
        <a:xfrm>
          <a:off x="12657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162227</xdr:rowOff>
    </xdr:from>
    <xdr:to>
      <xdr:col>85</xdr:col>
      <xdr:colOff>127000</xdr:colOff>
      <xdr:row>74</xdr:row>
      <xdr:rowOff>57015</xdr:rowOff>
    </xdr:to>
    <xdr:cxnSp macro="">
      <xdr:nvCxnSpPr>
        <xdr:cNvPr id="622" name="直線コネクタ 621"/>
        <xdr:cNvCxnSpPr/>
      </xdr:nvCxnSpPr>
      <xdr:spPr>
        <a:xfrm flipV="1">
          <a:off x="15481300" y="12678077"/>
          <a:ext cx="8382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57015</xdr:rowOff>
    </xdr:from>
    <xdr:to>
      <xdr:col>81</xdr:col>
      <xdr:colOff>50800</xdr:colOff>
      <xdr:row>74</xdr:row>
      <xdr:rowOff>76474</xdr:rowOff>
    </xdr:to>
    <xdr:cxnSp macro="">
      <xdr:nvCxnSpPr>
        <xdr:cNvPr id="625" name="直線コネクタ 624"/>
        <xdr:cNvCxnSpPr/>
      </xdr:nvCxnSpPr>
      <xdr:spPr>
        <a:xfrm flipV="1">
          <a:off x="14592300" y="12744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76474</xdr:rowOff>
    </xdr:from>
    <xdr:to>
      <xdr:col>76</xdr:col>
      <xdr:colOff>114300</xdr:colOff>
      <xdr:row>74</xdr:row>
      <xdr:rowOff>85668</xdr:rowOff>
    </xdr:to>
    <xdr:cxnSp macro="">
      <xdr:nvCxnSpPr>
        <xdr:cNvPr id="628" name="直線コネクタ 627"/>
        <xdr:cNvCxnSpPr/>
      </xdr:nvCxnSpPr>
      <xdr:spPr>
        <a:xfrm flipV="1">
          <a:off x="13703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85668</xdr:rowOff>
    </xdr:from>
    <xdr:to>
      <xdr:col>71</xdr:col>
      <xdr:colOff>177800</xdr:colOff>
      <xdr:row>74</xdr:row>
      <xdr:rowOff>122491</xdr:rowOff>
    </xdr:to>
    <xdr:cxnSp macro="">
      <xdr:nvCxnSpPr>
        <xdr:cNvPr id="631" name="直線コネクタ 630"/>
        <xdr:cNvCxnSpPr/>
      </xdr:nvCxnSpPr>
      <xdr:spPr>
        <a:xfrm flipV="1">
          <a:off x="12814300" y="12772968"/>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111427</xdr:rowOff>
    </xdr:from>
    <xdr:to>
      <xdr:col>85</xdr:col>
      <xdr:colOff>177800</xdr:colOff>
      <xdr:row>74</xdr:row>
      <xdr:rowOff>41577</xdr:rowOff>
    </xdr:to>
    <xdr:sp macro="" textlink="">
      <xdr:nvSpPr>
        <xdr:cNvPr id="641" name="楕円 640"/>
        <xdr:cNvSpPr/>
      </xdr:nvSpPr>
      <xdr:spPr>
        <a:xfrm>
          <a:off x="162687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134304</xdr:rowOff>
    </xdr:from>
    <xdr:ext cx="599010" cy="259045"/>
    <xdr:sp macro="" textlink="">
      <xdr:nvSpPr>
        <xdr:cNvPr id="642" name="公債費該当値テキスト"/>
        <xdr:cNvSpPr txBox="1"/>
      </xdr:nvSpPr>
      <xdr:spPr>
        <a:xfrm>
          <a:off x="16370300" y="124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6215</xdr:rowOff>
    </xdr:from>
    <xdr:to>
      <xdr:col>81</xdr:col>
      <xdr:colOff>101600</xdr:colOff>
      <xdr:row>74</xdr:row>
      <xdr:rowOff>107815</xdr:rowOff>
    </xdr:to>
    <xdr:sp macro="" textlink="">
      <xdr:nvSpPr>
        <xdr:cNvPr id="643" name="楕円 642"/>
        <xdr:cNvSpPr/>
      </xdr:nvSpPr>
      <xdr:spPr>
        <a:xfrm>
          <a:off x="15430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124342</xdr:rowOff>
    </xdr:from>
    <xdr:ext cx="599010" cy="259045"/>
    <xdr:sp macro="" textlink="">
      <xdr:nvSpPr>
        <xdr:cNvPr id="644" name="テキスト ボックス 643"/>
        <xdr:cNvSpPr txBox="1"/>
      </xdr:nvSpPr>
      <xdr:spPr>
        <a:xfrm>
          <a:off x="15181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25674</xdr:rowOff>
    </xdr:from>
    <xdr:to>
      <xdr:col>76</xdr:col>
      <xdr:colOff>165100</xdr:colOff>
      <xdr:row>74</xdr:row>
      <xdr:rowOff>127274</xdr:rowOff>
    </xdr:to>
    <xdr:sp macro="" textlink="">
      <xdr:nvSpPr>
        <xdr:cNvPr id="645" name="楕円 644"/>
        <xdr:cNvSpPr/>
      </xdr:nvSpPr>
      <xdr:spPr>
        <a:xfrm>
          <a:off x="14541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143801</xdr:rowOff>
    </xdr:from>
    <xdr:ext cx="599010" cy="259045"/>
    <xdr:sp macro="" textlink="">
      <xdr:nvSpPr>
        <xdr:cNvPr id="646" name="テキスト ボックス 645"/>
        <xdr:cNvSpPr txBox="1"/>
      </xdr:nvSpPr>
      <xdr:spPr>
        <a:xfrm>
          <a:off x="14292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34868</xdr:rowOff>
    </xdr:from>
    <xdr:to>
      <xdr:col>72</xdr:col>
      <xdr:colOff>38100</xdr:colOff>
      <xdr:row>74</xdr:row>
      <xdr:rowOff>136468</xdr:rowOff>
    </xdr:to>
    <xdr:sp macro="" textlink="">
      <xdr:nvSpPr>
        <xdr:cNvPr id="647" name="楕円 646"/>
        <xdr:cNvSpPr/>
      </xdr:nvSpPr>
      <xdr:spPr>
        <a:xfrm>
          <a:off x="13652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152995</xdr:rowOff>
    </xdr:from>
    <xdr:ext cx="599010" cy="259045"/>
    <xdr:sp macro="" textlink="">
      <xdr:nvSpPr>
        <xdr:cNvPr id="648" name="テキスト ボックス 647"/>
        <xdr:cNvSpPr txBox="1"/>
      </xdr:nvSpPr>
      <xdr:spPr>
        <a:xfrm>
          <a:off x="13403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71691</xdr:rowOff>
    </xdr:from>
    <xdr:to>
      <xdr:col>67</xdr:col>
      <xdr:colOff>101600</xdr:colOff>
      <xdr:row>75</xdr:row>
      <xdr:rowOff>1841</xdr:rowOff>
    </xdr:to>
    <xdr:sp macro="" textlink="">
      <xdr:nvSpPr>
        <xdr:cNvPr id="649" name="楕円 648"/>
        <xdr:cNvSpPr/>
      </xdr:nvSpPr>
      <xdr:spPr>
        <a:xfrm>
          <a:off x="12763500" y="12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18368</xdr:rowOff>
    </xdr:from>
    <xdr:ext cx="599010" cy="259045"/>
    <xdr:sp macro="" textlink="">
      <xdr:nvSpPr>
        <xdr:cNvPr id="650" name="テキスト ボックス 649"/>
        <xdr:cNvSpPr txBox="1"/>
      </xdr:nvSpPr>
      <xdr:spPr>
        <a:xfrm>
          <a:off x="12514795" y="125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60748</xdr:rowOff>
    </xdr:from>
    <xdr:to>
      <xdr:col>85</xdr:col>
      <xdr:colOff>127000</xdr:colOff>
      <xdr:row>99</xdr:row>
      <xdr:rowOff>63486</xdr:rowOff>
    </xdr:to>
    <xdr:cxnSp macro="">
      <xdr:nvCxnSpPr>
        <xdr:cNvPr id="681" name="直線コネクタ 680"/>
        <xdr:cNvCxnSpPr/>
      </xdr:nvCxnSpPr>
      <xdr:spPr>
        <a:xfrm flipV="1">
          <a:off x="15481300" y="17034298"/>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63486</xdr:rowOff>
    </xdr:from>
    <xdr:to>
      <xdr:col>81</xdr:col>
      <xdr:colOff>50800</xdr:colOff>
      <xdr:row>99</xdr:row>
      <xdr:rowOff>86916</xdr:rowOff>
    </xdr:to>
    <xdr:cxnSp macro="">
      <xdr:nvCxnSpPr>
        <xdr:cNvPr id="684" name="直線コネクタ 683"/>
        <xdr:cNvCxnSpPr/>
      </xdr:nvCxnSpPr>
      <xdr:spPr>
        <a:xfrm flipV="1">
          <a:off x="14592300" y="17037036"/>
          <a:ext cx="8890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86909</xdr:rowOff>
    </xdr:from>
    <xdr:to>
      <xdr:col>76</xdr:col>
      <xdr:colOff>114300</xdr:colOff>
      <xdr:row>99</xdr:row>
      <xdr:rowOff>86916</xdr:rowOff>
    </xdr:to>
    <xdr:cxnSp macro="">
      <xdr:nvCxnSpPr>
        <xdr:cNvPr id="687" name="直線コネクタ 686"/>
        <xdr:cNvCxnSpPr/>
      </xdr:nvCxnSpPr>
      <xdr:spPr>
        <a:xfrm>
          <a:off x="13703300" y="17060459"/>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86909</xdr:rowOff>
    </xdr:from>
    <xdr:to>
      <xdr:col>71</xdr:col>
      <xdr:colOff>177800</xdr:colOff>
      <xdr:row>99</xdr:row>
      <xdr:rowOff>87106</xdr:rowOff>
    </xdr:to>
    <xdr:cxnSp macro="">
      <xdr:nvCxnSpPr>
        <xdr:cNvPr id="690" name="直線コネクタ 689"/>
        <xdr:cNvCxnSpPr/>
      </xdr:nvCxnSpPr>
      <xdr:spPr>
        <a:xfrm flipV="1">
          <a:off x="12814300" y="1706045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9948</xdr:rowOff>
    </xdr:from>
    <xdr:to>
      <xdr:col>85</xdr:col>
      <xdr:colOff>177800</xdr:colOff>
      <xdr:row>99</xdr:row>
      <xdr:rowOff>111548</xdr:rowOff>
    </xdr:to>
    <xdr:sp macro="" textlink="">
      <xdr:nvSpPr>
        <xdr:cNvPr id="700" name="楕円 699"/>
        <xdr:cNvSpPr/>
      </xdr:nvSpPr>
      <xdr:spPr>
        <a:xfrm>
          <a:off x="16268700" y="16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12686</xdr:rowOff>
    </xdr:from>
    <xdr:to>
      <xdr:col>81</xdr:col>
      <xdr:colOff>101600</xdr:colOff>
      <xdr:row>99</xdr:row>
      <xdr:rowOff>114286</xdr:rowOff>
    </xdr:to>
    <xdr:sp macro="" textlink="">
      <xdr:nvSpPr>
        <xdr:cNvPr id="702" name="楕円 701"/>
        <xdr:cNvSpPr/>
      </xdr:nvSpPr>
      <xdr:spPr>
        <a:xfrm>
          <a:off x="15430500" y="169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105413</xdr:rowOff>
    </xdr:from>
    <xdr:ext cx="534377" cy="259045"/>
    <xdr:sp macro="" textlink="">
      <xdr:nvSpPr>
        <xdr:cNvPr id="703" name="テキスト ボックス 702"/>
        <xdr:cNvSpPr txBox="1"/>
      </xdr:nvSpPr>
      <xdr:spPr>
        <a:xfrm>
          <a:off x="15214111" y="17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36116</xdr:rowOff>
    </xdr:from>
    <xdr:to>
      <xdr:col>76</xdr:col>
      <xdr:colOff>165100</xdr:colOff>
      <xdr:row>99</xdr:row>
      <xdr:rowOff>137716</xdr:rowOff>
    </xdr:to>
    <xdr:sp macro="" textlink="">
      <xdr:nvSpPr>
        <xdr:cNvPr id="704" name="楕円 703"/>
        <xdr:cNvSpPr/>
      </xdr:nvSpPr>
      <xdr:spPr>
        <a:xfrm>
          <a:off x="14541500" y="170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128843</xdr:rowOff>
    </xdr:from>
    <xdr:ext cx="469744" cy="259045"/>
    <xdr:sp macro="" textlink="">
      <xdr:nvSpPr>
        <xdr:cNvPr id="705" name="テキスト ボックス 704"/>
        <xdr:cNvSpPr txBox="1"/>
      </xdr:nvSpPr>
      <xdr:spPr>
        <a:xfrm>
          <a:off x="14357428" y="171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36109</xdr:rowOff>
    </xdr:from>
    <xdr:to>
      <xdr:col>72</xdr:col>
      <xdr:colOff>38100</xdr:colOff>
      <xdr:row>99</xdr:row>
      <xdr:rowOff>137709</xdr:rowOff>
    </xdr:to>
    <xdr:sp macro="" textlink="">
      <xdr:nvSpPr>
        <xdr:cNvPr id="706" name="楕円 705"/>
        <xdr:cNvSpPr/>
      </xdr:nvSpPr>
      <xdr:spPr>
        <a:xfrm>
          <a:off x="13652500" y="170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128836</xdr:rowOff>
    </xdr:from>
    <xdr:ext cx="469744" cy="259045"/>
    <xdr:sp macro="" textlink="">
      <xdr:nvSpPr>
        <xdr:cNvPr id="707" name="テキスト ボックス 706"/>
        <xdr:cNvSpPr txBox="1"/>
      </xdr:nvSpPr>
      <xdr:spPr>
        <a:xfrm>
          <a:off x="13468428" y="1710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36306</xdr:rowOff>
    </xdr:from>
    <xdr:to>
      <xdr:col>67</xdr:col>
      <xdr:colOff>101600</xdr:colOff>
      <xdr:row>99</xdr:row>
      <xdr:rowOff>137906</xdr:rowOff>
    </xdr:to>
    <xdr:sp macro="" textlink="">
      <xdr:nvSpPr>
        <xdr:cNvPr id="708" name="楕円 707"/>
        <xdr:cNvSpPr/>
      </xdr:nvSpPr>
      <xdr:spPr>
        <a:xfrm>
          <a:off x="12763500" y="170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129033</xdr:rowOff>
    </xdr:from>
    <xdr:ext cx="469744" cy="259045"/>
    <xdr:sp macro="" textlink="">
      <xdr:nvSpPr>
        <xdr:cNvPr id="709" name="テキスト ボックス 708"/>
        <xdr:cNvSpPr txBox="1"/>
      </xdr:nvSpPr>
      <xdr:spPr>
        <a:xfrm>
          <a:off x="12579428" y="1710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111582</xdr:rowOff>
    </xdr:from>
    <xdr:to>
      <xdr:col>116</xdr:col>
      <xdr:colOff>63500</xdr:colOff>
      <xdr:row>71</xdr:row>
      <xdr:rowOff>16701</xdr:rowOff>
    </xdr:to>
    <xdr:cxnSp macro="">
      <xdr:nvCxnSpPr>
        <xdr:cNvPr id="851" name="直線コネクタ 850"/>
        <xdr:cNvCxnSpPr/>
      </xdr:nvCxnSpPr>
      <xdr:spPr>
        <a:xfrm flipV="1">
          <a:off x="21323300" y="12113082"/>
          <a:ext cx="8382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16701</xdr:rowOff>
    </xdr:from>
    <xdr:to>
      <xdr:col>111</xdr:col>
      <xdr:colOff>177800</xdr:colOff>
      <xdr:row>72</xdr:row>
      <xdr:rowOff>25298</xdr:rowOff>
    </xdr:to>
    <xdr:cxnSp macro="">
      <xdr:nvCxnSpPr>
        <xdr:cNvPr id="854" name="直線コネクタ 853"/>
        <xdr:cNvCxnSpPr/>
      </xdr:nvCxnSpPr>
      <xdr:spPr>
        <a:xfrm flipV="1">
          <a:off x="20434300" y="12189651"/>
          <a:ext cx="8890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155943</xdr:rowOff>
    </xdr:from>
    <xdr:to>
      <xdr:col>107</xdr:col>
      <xdr:colOff>50800</xdr:colOff>
      <xdr:row>72</xdr:row>
      <xdr:rowOff>25298</xdr:rowOff>
    </xdr:to>
    <xdr:cxnSp macro="">
      <xdr:nvCxnSpPr>
        <xdr:cNvPr id="857" name="直線コネクタ 856"/>
        <xdr:cNvCxnSpPr/>
      </xdr:nvCxnSpPr>
      <xdr:spPr>
        <a:xfrm>
          <a:off x="19545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113588</xdr:rowOff>
    </xdr:from>
    <xdr:to>
      <xdr:col>102</xdr:col>
      <xdr:colOff>114300</xdr:colOff>
      <xdr:row>71</xdr:row>
      <xdr:rowOff>155943</xdr:rowOff>
    </xdr:to>
    <xdr:cxnSp macro="">
      <xdr:nvCxnSpPr>
        <xdr:cNvPr id="860" name="直線コネクタ 859"/>
        <xdr:cNvCxnSpPr/>
      </xdr:nvCxnSpPr>
      <xdr:spPr>
        <a:xfrm>
          <a:off x="18656300" y="1228653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60782</xdr:rowOff>
    </xdr:from>
    <xdr:to>
      <xdr:col>116</xdr:col>
      <xdr:colOff>114300</xdr:colOff>
      <xdr:row>70</xdr:row>
      <xdr:rowOff>162382</xdr:rowOff>
    </xdr:to>
    <xdr:sp macro="" textlink="">
      <xdr:nvSpPr>
        <xdr:cNvPr id="870" name="楕円 869"/>
        <xdr:cNvSpPr/>
      </xdr:nvSpPr>
      <xdr:spPr>
        <a:xfrm>
          <a:off x="22110700" y="120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13809</xdr:rowOff>
    </xdr:from>
    <xdr:ext cx="599010" cy="259045"/>
    <xdr:sp macro="" textlink="">
      <xdr:nvSpPr>
        <xdr:cNvPr id="871" name="繰出金該当値テキスト"/>
        <xdr:cNvSpPr txBox="1"/>
      </xdr:nvSpPr>
      <xdr:spPr>
        <a:xfrm>
          <a:off x="22212300" y="1201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137351</xdr:rowOff>
    </xdr:from>
    <xdr:to>
      <xdr:col>112</xdr:col>
      <xdr:colOff>38100</xdr:colOff>
      <xdr:row>71</xdr:row>
      <xdr:rowOff>67501</xdr:rowOff>
    </xdr:to>
    <xdr:sp macro="" textlink="">
      <xdr:nvSpPr>
        <xdr:cNvPr id="872" name="楕円 871"/>
        <xdr:cNvSpPr/>
      </xdr:nvSpPr>
      <xdr:spPr>
        <a:xfrm>
          <a:off x="212725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84028</xdr:rowOff>
    </xdr:from>
    <xdr:ext cx="599010" cy="259045"/>
    <xdr:sp macro="" textlink="">
      <xdr:nvSpPr>
        <xdr:cNvPr id="873" name="テキスト ボックス 872"/>
        <xdr:cNvSpPr txBox="1"/>
      </xdr:nvSpPr>
      <xdr:spPr>
        <a:xfrm>
          <a:off x="21023795" y="1191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145948</xdr:rowOff>
    </xdr:from>
    <xdr:to>
      <xdr:col>107</xdr:col>
      <xdr:colOff>101600</xdr:colOff>
      <xdr:row>72</xdr:row>
      <xdr:rowOff>76098</xdr:rowOff>
    </xdr:to>
    <xdr:sp macro="" textlink="">
      <xdr:nvSpPr>
        <xdr:cNvPr id="874" name="楕円 873"/>
        <xdr:cNvSpPr/>
      </xdr:nvSpPr>
      <xdr:spPr>
        <a:xfrm>
          <a:off x="20383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92625</xdr:rowOff>
    </xdr:from>
    <xdr:ext cx="599010" cy="259045"/>
    <xdr:sp macro="" textlink="">
      <xdr:nvSpPr>
        <xdr:cNvPr id="875" name="テキスト ボックス 874"/>
        <xdr:cNvSpPr txBox="1"/>
      </xdr:nvSpPr>
      <xdr:spPr>
        <a:xfrm>
          <a:off x="20134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105143</xdr:rowOff>
    </xdr:from>
    <xdr:to>
      <xdr:col>102</xdr:col>
      <xdr:colOff>165100</xdr:colOff>
      <xdr:row>72</xdr:row>
      <xdr:rowOff>35293</xdr:rowOff>
    </xdr:to>
    <xdr:sp macro="" textlink="">
      <xdr:nvSpPr>
        <xdr:cNvPr id="876" name="楕円 875"/>
        <xdr:cNvSpPr/>
      </xdr:nvSpPr>
      <xdr:spPr>
        <a:xfrm>
          <a:off x="19494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51820</xdr:rowOff>
    </xdr:from>
    <xdr:ext cx="599010" cy="259045"/>
    <xdr:sp macro="" textlink="">
      <xdr:nvSpPr>
        <xdr:cNvPr id="877" name="テキスト ボックス 876"/>
        <xdr:cNvSpPr txBox="1"/>
      </xdr:nvSpPr>
      <xdr:spPr>
        <a:xfrm>
          <a:off x="19245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62788</xdr:rowOff>
    </xdr:from>
    <xdr:to>
      <xdr:col>98</xdr:col>
      <xdr:colOff>38100</xdr:colOff>
      <xdr:row>71</xdr:row>
      <xdr:rowOff>164388</xdr:rowOff>
    </xdr:to>
    <xdr:sp macro="" textlink="">
      <xdr:nvSpPr>
        <xdr:cNvPr id="878" name="楕円 877"/>
        <xdr:cNvSpPr/>
      </xdr:nvSpPr>
      <xdr:spPr>
        <a:xfrm>
          <a:off x="18605500" y="122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9465</xdr:rowOff>
    </xdr:from>
    <xdr:ext cx="599010" cy="259045"/>
    <xdr:sp macro="" textlink="">
      <xdr:nvSpPr>
        <xdr:cNvPr id="879" name="テキスト ボックス 878"/>
        <xdr:cNvSpPr txBox="1"/>
      </xdr:nvSpPr>
      <xdr:spPr>
        <a:xfrm>
          <a:off x="18356795" y="120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973,314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している。主な構成項目は人件費、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、普通建設事業費及び公債費である。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人口減少の影響が年々大きくなっており、人件費や公債費、繰出金の負担も大きくなっている。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人件費は、全域離島の自治体であるため、人口規模に比べて職員数が他団体よりも多くなっている。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182,573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繰出金は、下水道施設の維持管理経費として公営企業会計への繰出金が必要となっていること等が増額の理由であり、今後、下水道事業については独立採算の原則に即した料金の値上げによる健全化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図らなければならない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105029</xdr:rowOff>
    </xdr:from>
    <xdr:to>
      <xdr:col>24</xdr:col>
      <xdr:colOff>63500</xdr:colOff>
      <xdr:row>34</xdr:row>
      <xdr:rowOff>94488</xdr:rowOff>
    </xdr:to>
    <xdr:cxnSp macro="">
      <xdr:nvCxnSpPr>
        <xdr:cNvPr id="61" name="直線コネクタ 60"/>
        <xdr:cNvCxnSpPr/>
      </xdr:nvCxnSpPr>
      <xdr:spPr>
        <a:xfrm flipV="1">
          <a:off x="3797300" y="5762879"/>
          <a:ext cx="8382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67818</xdr:rowOff>
    </xdr:from>
    <xdr:to>
      <xdr:col>19</xdr:col>
      <xdr:colOff>177800</xdr:colOff>
      <xdr:row>34</xdr:row>
      <xdr:rowOff>94488</xdr:rowOff>
    </xdr:to>
    <xdr:cxnSp macro="">
      <xdr:nvCxnSpPr>
        <xdr:cNvPr id="64" name="直線コネクタ 63"/>
        <xdr:cNvCxnSpPr/>
      </xdr:nvCxnSpPr>
      <xdr:spPr>
        <a:xfrm>
          <a:off x="2908300" y="589711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27178</xdr:rowOff>
    </xdr:from>
    <xdr:to>
      <xdr:col>15</xdr:col>
      <xdr:colOff>50800</xdr:colOff>
      <xdr:row>34</xdr:row>
      <xdr:rowOff>67818</xdr:rowOff>
    </xdr:to>
    <xdr:cxnSp macro="">
      <xdr:nvCxnSpPr>
        <xdr:cNvPr id="67" name="直線コネクタ 66"/>
        <xdr:cNvCxnSpPr/>
      </xdr:nvCxnSpPr>
      <xdr:spPr>
        <a:xfrm>
          <a:off x="2019300" y="5856478"/>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27178</xdr:rowOff>
    </xdr:from>
    <xdr:to>
      <xdr:col>10</xdr:col>
      <xdr:colOff>114300</xdr:colOff>
      <xdr:row>34</xdr:row>
      <xdr:rowOff>98298</xdr:rowOff>
    </xdr:to>
    <xdr:cxnSp macro="">
      <xdr:nvCxnSpPr>
        <xdr:cNvPr id="70" name="直線コネクタ 69"/>
        <xdr:cNvCxnSpPr/>
      </xdr:nvCxnSpPr>
      <xdr:spPr>
        <a:xfrm flipV="1">
          <a:off x="1130300" y="5856478"/>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54229</xdr:rowOff>
    </xdr:from>
    <xdr:to>
      <xdr:col>24</xdr:col>
      <xdr:colOff>114300</xdr:colOff>
      <xdr:row>33</xdr:row>
      <xdr:rowOff>155829</xdr:rowOff>
    </xdr:to>
    <xdr:sp macro="" textlink="">
      <xdr:nvSpPr>
        <xdr:cNvPr id="80" name="楕円 79"/>
        <xdr:cNvSpPr/>
      </xdr:nvSpPr>
      <xdr:spPr>
        <a:xfrm>
          <a:off x="45847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77106</xdr:rowOff>
    </xdr:from>
    <xdr:ext cx="534377" cy="259045"/>
    <xdr:sp macro="" textlink="">
      <xdr:nvSpPr>
        <xdr:cNvPr id="81" name="議会費該当値テキスト"/>
        <xdr:cNvSpPr txBox="1"/>
      </xdr:nvSpPr>
      <xdr:spPr>
        <a:xfrm>
          <a:off x="4686300" y="5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43688</xdr:rowOff>
    </xdr:from>
    <xdr:to>
      <xdr:col>20</xdr:col>
      <xdr:colOff>38100</xdr:colOff>
      <xdr:row>34</xdr:row>
      <xdr:rowOff>145288</xdr:rowOff>
    </xdr:to>
    <xdr:sp macro="" textlink="">
      <xdr:nvSpPr>
        <xdr:cNvPr id="82" name="楕円 81"/>
        <xdr:cNvSpPr/>
      </xdr:nvSpPr>
      <xdr:spPr>
        <a:xfrm>
          <a:off x="3746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161815</xdr:rowOff>
    </xdr:from>
    <xdr:ext cx="469744" cy="259045"/>
    <xdr:sp macro="" textlink="">
      <xdr:nvSpPr>
        <xdr:cNvPr id="83" name="テキスト ボックス 82"/>
        <xdr:cNvSpPr txBox="1"/>
      </xdr:nvSpPr>
      <xdr:spPr>
        <a:xfrm>
          <a:off x="3562428"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17018</xdr:rowOff>
    </xdr:from>
    <xdr:to>
      <xdr:col>15</xdr:col>
      <xdr:colOff>101600</xdr:colOff>
      <xdr:row>34</xdr:row>
      <xdr:rowOff>118618</xdr:rowOff>
    </xdr:to>
    <xdr:sp macro="" textlink="">
      <xdr:nvSpPr>
        <xdr:cNvPr id="84" name="楕円 83"/>
        <xdr:cNvSpPr/>
      </xdr:nvSpPr>
      <xdr:spPr>
        <a:xfrm>
          <a:off x="28575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135145</xdr:rowOff>
    </xdr:from>
    <xdr:ext cx="469744" cy="259045"/>
    <xdr:sp macro="" textlink="">
      <xdr:nvSpPr>
        <xdr:cNvPr id="85" name="テキスト ボックス 84"/>
        <xdr:cNvSpPr txBox="1"/>
      </xdr:nvSpPr>
      <xdr:spPr>
        <a:xfrm>
          <a:off x="2673428" y="5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147828</xdr:rowOff>
    </xdr:from>
    <xdr:to>
      <xdr:col>10</xdr:col>
      <xdr:colOff>165100</xdr:colOff>
      <xdr:row>34</xdr:row>
      <xdr:rowOff>77978</xdr:rowOff>
    </xdr:to>
    <xdr:sp macro="" textlink="">
      <xdr:nvSpPr>
        <xdr:cNvPr id="86" name="楕円 85"/>
        <xdr:cNvSpPr/>
      </xdr:nvSpPr>
      <xdr:spPr>
        <a:xfrm>
          <a:off x="1968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94505</xdr:rowOff>
    </xdr:from>
    <xdr:ext cx="469744" cy="259045"/>
    <xdr:sp macro="" textlink="">
      <xdr:nvSpPr>
        <xdr:cNvPr id="87" name="テキスト ボックス 86"/>
        <xdr:cNvSpPr txBox="1"/>
      </xdr:nvSpPr>
      <xdr:spPr>
        <a:xfrm>
          <a:off x="1784428"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47498</xdr:rowOff>
    </xdr:from>
    <xdr:to>
      <xdr:col>6</xdr:col>
      <xdr:colOff>38100</xdr:colOff>
      <xdr:row>34</xdr:row>
      <xdr:rowOff>149098</xdr:rowOff>
    </xdr:to>
    <xdr:sp macro="" textlink="">
      <xdr:nvSpPr>
        <xdr:cNvPr id="88" name="楕円 87"/>
        <xdr:cNvSpPr/>
      </xdr:nvSpPr>
      <xdr:spPr>
        <a:xfrm>
          <a:off x="10795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140225</xdr:rowOff>
    </xdr:from>
    <xdr:ext cx="469744" cy="259045"/>
    <xdr:sp macro="" textlink="">
      <xdr:nvSpPr>
        <xdr:cNvPr id="89" name="テキスト ボックス 88"/>
        <xdr:cNvSpPr txBox="1"/>
      </xdr:nvSpPr>
      <xdr:spPr>
        <a:xfrm>
          <a:off x="895428" y="59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145548</xdr:rowOff>
    </xdr:from>
    <xdr:to>
      <xdr:col>24</xdr:col>
      <xdr:colOff>63500</xdr:colOff>
      <xdr:row>57</xdr:row>
      <xdr:rowOff>161014</xdr:rowOff>
    </xdr:to>
    <xdr:cxnSp macro="">
      <xdr:nvCxnSpPr>
        <xdr:cNvPr id="118" name="直線コネクタ 117"/>
        <xdr:cNvCxnSpPr/>
      </xdr:nvCxnSpPr>
      <xdr:spPr>
        <a:xfrm>
          <a:off x="3797300" y="9918198"/>
          <a:ext cx="8382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100995</xdr:rowOff>
    </xdr:from>
    <xdr:to>
      <xdr:col>19</xdr:col>
      <xdr:colOff>177800</xdr:colOff>
      <xdr:row>57</xdr:row>
      <xdr:rowOff>145548</xdr:rowOff>
    </xdr:to>
    <xdr:cxnSp macro="">
      <xdr:nvCxnSpPr>
        <xdr:cNvPr id="121" name="直線コネクタ 120"/>
        <xdr:cNvCxnSpPr/>
      </xdr:nvCxnSpPr>
      <xdr:spPr>
        <a:xfrm>
          <a:off x="2908300" y="9873645"/>
          <a:ext cx="8890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100995</xdr:rowOff>
    </xdr:from>
    <xdr:to>
      <xdr:col>15</xdr:col>
      <xdr:colOff>50800</xdr:colOff>
      <xdr:row>57</xdr:row>
      <xdr:rowOff>157729</xdr:rowOff>
    </xdr:to>
    <xdr:cxnSp macro="">
      <xdr:nvCxnSpPr>
        <xdr:cNvPr id="124" name="直線コネクタ 123"/>
        <xdr:cNvCxnSpPr/>
      </xdr:nvCxnSpPr>
      <xdr:spPr>
        <a:xfrm flipV="1">
          <a:off x="2019300" y="9873645"/>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157729</xdr:rowOff>
    </xdr:from>
    <xdr:to>
      <xdr:col>10</xdr:col>
      <xdr:colOff>114300</xdr:colOff>
      <xdr:row>57</xdr:row>
      <xdr:rowOff>164164</xdr:rowOff>
    </xdr:to>
    <xdr:cxnSp macro="">
      <xdr:nvCxnSpPr>
        <xdr:cNvPr id="127" name="直線コネクタ 126"/>
        <xdr:cNvCxnSpPr/>
      </xdr:nvCxnSpPr>
      <xdr:spPr>
        <a:xfrm flipV="1">
          <a:off x="1130300" y="99303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110214</xdr:rowOff>
    </xdr:from>
    <xdr:to>
      <xdr:col>24</xdr:col>
      <xdr:colOff>114300</xdr:colOff>
      <xdr:row>58</xdr:row>
      <xdr:rowOff>40364</xdr:rowOff>
    </xdr:to>
    <xdr:sp macro="" textlink="">
      <xdr:nvSpPr>
        <xdr:cNvPr id="137" name="楕円 136"/>
        <xdr:cNvSpPr/>
      </xdr:nvSpPr>
      <xdr:spPr>
        <a:xfrm>
          <a:off x="4584700" y="98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133091</xdr:rowOff>
    </xdr:from>
    <xdr:ext cx="599010" cy="259045"/>
    <xdr:sp macro="" textlink="">
      <xdr:nvSpPr>
        <xdr:cNvPr id="138" name="総務費該当値テキスト"/>
        <xdr:cNvSpPr txBox="1"/>
      </xdr:nvSpPr>
      <xdr:spPr>
        <a:xfrm>
          <a:off x="4686300" y="97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94748</xdr:rowOff>
    </xdr:from>
    <xdr:to>
      <xdr:col>20</xdr:col>
      <xdr:colOff>38100</xdr:colOff>
      <xdr:row>58</xdr:row>
      <xdr:rowOff>24898</xdr:rowOff>
    </xdr:to>
    <xdr:sp macro="" textlink="">
      <xdr:nvSpPr>
        <xdr:cNvPr id="139" name="楕円 138"/>
        <xdr:cNvSpPr/>
      </xdr:nvSpPr>
      <xdr:spPr>
        <a:xfrm>
          <a:off x="3746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41425</xdr:rowOff>
    </xdr:from>
    <xdr:ext cx="599010" cy="259045"/>
    <xdr:sp macro="" textlink="">
      <xdr:nvSpPr>
        <xdr:cNvPr id="140" name="テキスト ボックス 139"/>
        <xdr:cNvSpPr txBox="1"/>
      </xdr:nvSpPr>
      <xdr:spPr>
        <a:xfrm>
          <a:off x="3497795" y="964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50195</xdr:rowOff>
    </xdr:from>
    <xdr:to>
      <xdr:col>15</xdr:col>
      <xdr:colOff>101600</xdr:colOff>
      <xdr:row>57</xdr:row>
      <xdr:rowOff>151795</xdr:rowOff>
    </xdr:to>
    <xdr:sp macro="" textlink="">
      <xdr:nvSpPr>
        <xdr:cNvPr id="141" name="楕円 140"/>
        <xdr:cNvSpPr/>
      </xdr:nvSpPr>
      <xdr:spPr>
        <a:xfrm>
          <a:off x="2857500" y="98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168322</xdr:rowOff>
    </xdr:from>
    <xdr:ext cx="599010" cy="259045"/>
    <xdr:sp macro="" textlink="">
      <xdr:nvSpPr>
        <xdr:cNvPr id="142" name="テキスト ボックス 141"/>
        <xdr:cNvSpPr txBox="1"/>
      </xdr:nvSpPr>
      <xdr:spPr>
        <a:xfrm>
          <a:off x="2608795" y="95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106929</xdr:rowOff>
    </xdr:from>
    <xdr:to>
      <xdr:col>10</xdr:col>
      <xdr:colOff>165100</xdr:colOff>
      <xdr:row>58</xdr:row>
      <xdr:rowOff>37079</xdr:rowOff>
    </xdr:to>
    <xdr:sp macro="" textlink="">
      <xdr:nvSpPr>
        <xdr:cNvPr id="143" name="楕円 142"/>
        <xdr:cNvSpPr/>
      </xdr:nvSpPr>
      <xdr:spPr>
        <a:xfrm>
          <a:off x="1968500" y="98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53606</xdr:rowOff>
    </xdr:from>
    <xdr:ext cx="599010" cy="259045"/>
    <xdr:sp macro="" textlink="">
      <xdr:nvSpPr>
        <xdr:cNvPr id="144" name="テキスト ボックス 143"/>
        <xdr:cNvSpPr txBox="1"/>
      </xdr:nvSpPr>
      <xdr:spPr>
        <a:xfrm>
          <a:off x="1719795" y="965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113364</xdr:rowOff>
    </xdr:from>
    <xdr:to>
      <xdr:col>6</xdr:col>
      <xdr:colOff>38100</xdr:colOff>
      <xdr:row>58</xdr:row>
      <xdr:rowOff>43514</xdr:rowOff>
    </xdr:to>
    <xdr:sp macro="" textlink="">
      <xdr:nvSpPr>
        <xdr:cNvPr id="145" name="楕円 144"/>
        <xdr:cNvSpPr/>
      </xdr:nvSpPr>
      <xdr:spPr>
        <a:xfrm>
          <a:off x="1079500" y="98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60041</xdr:rowOff>
    </xdr:from>
    <xdr:ext cx="599010" cy="259045"/>
    <xdr:sp macro="" textlink="">
      <xdr:nvSpPr>
        <xdr:cNvPr id="146" name="テキスト ボックス 145"/>
        <xdr:cNvSpPr txBox="1"/>
      </xdr:nvSpPr>
      <xdr:spPr>
        <a:xfrm>
          <a:off x="830795" y="96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70824</xdr:rowOff>
    </xdr:from>
    <xdr:to>
      <xdr:col>24</xdr:col>
      <xdr:colOff>63500</xdr:colOff>
      <xdr:row>76</xdr:row>
      <xdr:rowOff>71799</xdr:rowOff>
    </xdr:to>
    <xdr:cxnSp macro="">
      <xdr:nvCxnSpPr>
        <xdr:cNvPr id="176" name="直線コネクタ 175"/>
        <xdr:cNvCxnSpPr/>
      </xdr:nvCxnSpPr>
      <xdr:spPr>
        <a:xfrm>
          <a:off x="3797300" y="13101024"/>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70824</xdr:rowOff>
    </xdr:from>
    <xdr:to>
      <xdr:col>19</xdr:col>
      <xdr:colOff>177800</xdr:colOff>
      <xdr:row>76</xdr:row>
      <xdr:rowOff>111460</xdr:rowOff>
    </xdr:to>
    <xdr:cxnSp macro="">
      <xdr:nvCxnSpPr>
        <xdr:cNvPr id="179" name="直線コネクタ 178"/>
        <xdr:cNvCxnSpPr/>
      </xdr:nvCxnSpPr>
      <xdr:spPr>
        <a:xfrm flipV="1">
          <a:off x="2908300" y="13101024"/>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111460</xdr:rowOff>
    </xdr:from>
    <xdr:to>
      <xdr:col>15</xdr:col>
      <xdr:colOff>50800</xdr:colOff>
      <xdr:row>77</xdr:row>
      <xdr:rowOff>33096</xdr:rowOff>
    </xdr:to>
    <xdr:cxnSp macro="">
      <xdr:nvCxnSpPr>
        <xdr:cNvPr id="182" name="直線コネクタ 181"/>
        <xdr:cNvCxnSpPr/>
      </xdr:nvCxnSpPr>
      <xdr:spPr>
        <a:xfrm flipV="1">
          <a:off x="2019300" y="13141660"/>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81979</xdr:rowOff>
    </xdr:from>
    <xdr:to>
      <xdr:col>10</xdr:col>
      <xdr:colOff>114300</xdr:colOff>
      <xdr:row>77</xdr:row>
      <xdr:rowOff>33096</xdr:rowOff>
    </xdr:to>
    <xdr:cxnSp macro="">
      <xdr:nvCxnSpPr>
        <xdr:cNvPr id="185" name="直線コネクタ 184"/>
        <xdr:cNvCxnSpPr/>
      </xdr:nvCxnSpPr>
      <xdr:spPr>
        <a:xfrm>
          <a:off x="1130300" y="12769279"/>
          <a:ext cx="889000" cy="4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20999</xdr:rowOff>
    </xdr:from>
    <xdr:to>
      <xdr:col>24</xdr:col>
      <xdr:colOff>114300</xdr:colOff>
      <xdr:row>76</xdr:row>
      <xdr:rowOff>122599</xdr:rowOff>
    </xdr:to>
    <xdr:sp macro="" textlink="">
      <xdr:nvSpPr>
        <xdr:cNvPr id="195" name="楕円 194"/>
        <xdr:cNvSpPr/>
      </xdr:nvSpPr>
      <xdr:spPr>
        <a:xfrm>
          <a:off x="45847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43875</xdr:rowOff>
    </xdr:from>
    <xdr:ext cx="599010" cy="259045"/>
    <xdr:sp macro="" textlink="">
      <xdr:nvSpPr>
        <xdr:cNvPr id="196" name="民生費該当値テキスト"/>
        <xdr:cNvSpPr txBox="1"/>
      </xdr:nvSpPr>
      <xdr:spPr>
        <a:xfrm>
          <a:off x="4686300" y="129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20024</xdr:rowOff>
    </xdr:from>
    <xdr:to>
      <xdr:col>20</xdr:col>
      <xdr:colOff>38100</xdr:colOff>
      <xdr:row>76</xdr:row>
      <xdr:rowOff>121624</xdr:rowOff>
    </xdr:to>
    <xdr:sp macro="" textlink="">
      <xdr:nvSpPr>
        <xdr:cNvPr id="197" name="楕円 196"/>
        <xdr:cNvSpPr/>
      </xdr:nvSpPr>
      <xdr:spPr>
        <a:xfrm>
          <a:off x="37465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138150</xdr:rowOff>
    </xdr:from>
    <xdr:ext cx="599010" cy="259045"/>
    <xdr:sp macro="" textlink="">
      <xdr:nvSpPr>
        <xdr:cNvPr id="198" name="テキスト ボックス 197"/>
        <xdr:cNvSpPr txBox="1"/>
      </xdr:nvSpPr>
      <xdr:spPr>
        <a:xfrm>
          <a:off x="3497795" y="128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60660</xdr:rowOff>
    </xdr:from>
    <xdr:to>
      <xdr:col>15</xdr:col>
      <xdr:colOff>101600</xdr:colOff>
      <xdr:row>76</xdr:row>
      <xdr:rowOff>162260</xdr:rowOff>
    </xdr:to>
    <xdr:sp macro="" textlink="">
      <xdr:nvSpPr>
        <xdr:cNvPr id="199" name="楕円 198"/>
        <xdr:cNvSpPr/>
      </xdr:nvSpPr>
      <xdr:spPr>
        <a:xfrm>
          <a:off x="2857500" y="130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153387</xdr:rowOff>
    </xdr:from>
    <xdr:ext cx="599010" cy="259045"/>
    <xdr:sp macro="" textlink="">
      <xdr:nvSpPr>
        <xdr:cNvPr id="200" name="テキスト ボックス 199"/>
        <xdr:cNvSpPr txBox="1"/>
      </xdr:nvSpPr>
      <xdr:spPr>
        <a:xfrm>
          <a:off x="2608795" y="1318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153746</xdr:rowOff>
    </xdr:from>
    <xdr:to>
      <xdr:col>10</xdr:col>
      <xdr:colOff>165100</xdr:colOff>
      <xdr:row>77</xdr:row>
      <xdr:rowOff>83896</xdr:rowOff>
    </xdr:to>
    <xdr:sp macro="" textlink="">
      <xdr:nvSpPr>
        <xdr:cNvPr id="201" name="楕円 200"/>
        <xdr:cNvSpPr/>
      </xdr:nvSpPr>
      <xdr:spPr>
        <a:xfrm>
          <a:off x="19685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75023</xdr:rowOff>
    </xdr:from>
    <xdr:ext cx="599010" cy="259045"/>
    <xdr:sp macro="" textlink="">
      <xdr:nvSpPr>
        <xdr:cNvPr id="202" name="テキスト ボックス 201"/>
        <xdr:cNvSpPr txBox="1"/>
      </xdr:nvSpPr>
      <xdr:spPr>
        <a:xfrm>
          <a:off x="1719795" y="1327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31179</xdr:rowOff>
    </xdr:from>
    <xdr:to>
      <xdr:col>6</xdr:col>
      <xdr:colOff>38100</xdr:colOff>
      <xdr:row>74</xdr:row>
      <xdr:rowOff>132779</xdr:rowOff>
    </xdr:to>
    <xdr:sp macro="" textlink="">
      <xdr:nvSpPr>
        <xdr:cNvPr id="203" name="楕円 202"/>
        <xdr:cNvSpPr/>
      </xdr:nvSpPr>
      <xdr:spPr>
        <a:xfrm>
          <a:off x="1079500" y="12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149306</xdr:rowOff>
    </xdr:from>
    <xdr:ext cx="599010" cy="259045"/>
    <xdr:sp macro="" textlink="">
      <xdr:nvSpPr>
        <xdr:cNvPr id="204" name="テキスト ボックス 203"/>
        <xdr:cNvSpPr txBox="1"/>
      </xdr:nvSpPr>
      <xdr:spPr>
        <a:xfrm>
          <a:off x="830795" y="124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134510</xdr:rowOff>
    </xdr:from>
    <xdr:to>
      <xdr:col>24</xdr:col>
      <xdr:colOff>63500</xdr:colOff>
      <xdr:row>98</xdr:row>
      <xdr:rowOff>66374</xdr:rowOff>
    </xdr:to>
    <xdr:cxnSp macro="">
      <xdr:nvCxnSpPr>
        <xdr:cNvPr id="233" name="直線コネクタ 232"/>
        <xdr:cNvCxnSpPr/>
      </xdr:nvCxnSpPr>
      <xdr:spPr>
        <a:xfrm flipV="1">
          <a:off x="3797300" y="16765160"/>
          <a:ext cx="838200" cy="1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66374</xdr:rowOff>
    </xdr:from>
    <xdr:to>
      <xdr:col>19</xdr:col>
      <xdr:colOff>177800</xdr:colOff>
      <xdr:row>98</xdr:row>
      <xdr:rowOff>71917</xdr:rowOff>
    </xdr:to>
    <xdr:cxnSp macro="">
      <xdr:nvCxnSpPr>
        <xdr:cNvPr id="236" name="直線コネクタ 235"/>
        <xdr:cNvCxnSpPr/>
      </xdr:nvCxnSpPr>
      <xdr:spPr>
        <a:xfrm flipV="1">
          <a:off x="2908300" y="1686847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33409</xdr:rowOff>
    </xdr:from>
    <xdr:to>
      <xdr:col>15</xdr:col>
      <xdr:colOff>50800</xdr:colOff>
      <xdr:row>98</xdr:row>
      <xdr:rowOff>71917</xdr:rowOff>
    </xdr:to>
    <xdr:cxnSp macro="">
      <xdr:nvCxnSpPr>
        <xdr:cNvPr id="239" name="直線コネクタ 238"/>
        <xdr:cNvCxnSpPr/>
      </xdr:nvCxnSpPr>
      <xdr:spPr>
        <a:xfrm>
          <a:off x="2019300" y="16835509"/>
          <a:ext cx="889000" cy="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33409</xdr:rowOff>
    </xdr:from>
    <xdr:to>
      <xdr:col>10</xdr:col>
      <xdr:colOff>114300</xdr:colOff>
      <xdr:row>98</xdr:row>
      <xdr:rowOff>80043</xdr:rowOff>
    </xdr:to>
    <xdr:cxnSp macro="">
      <xdr:nvCxnSpPr>
        <xdr:cNvPr id="242" name="直線コネクタ 241"/>
        <xdr:cNvCxnSpPr/>
      </xdr:nvCxnSpPr>
      <xdr:spPr>
        <a:xfrm flipV="1">
          <a:off x="1130300" y="1683550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83710</xdr:rowOff>
    </xdr:from>
    <xdr:to>
      <xdr:col>24</xdr:col>
      <xdr:colOff>114300</xdr:colOff>
      <xdr:row>98</xdr:row>
      <xdr:rowOff>13860</xdr:rowOff>
    </xdr:to>
    <xdr:sp macro="" textlink="">
      <xdr:nvSpPr>
        <xdr:cNvPr id="252" name="楕円 251"/>
        <xdr:cNvSpPr/>
      </xdr:nvSpPr>
      <xdr:spPr>
        <a:xfrm>
          <a:off x="4584700" y="167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106587</xdr:rowOff>
    </xdr:from>
    <xdr:ext cx="599010" cy="259045"/>
    <xdr:sp macro="" textlink="">
      <xdr:nvSpPr>
        <xdr:cNvPr id="253" name="衛生費該当値テキスト"/>
        <xdr:cNvSpPr txBox="1"/>
      </xdr:nvSpPr>
      <xdr:spPr>
        <a:xfrm>
          <a:off x="4686300" y="1656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15574</xdr:rowOff>
    </xdr:from>
    <xdr:to>
      <xdr:col>20</xdr:col>
      <xdr:colOff>38100</xdr:colOff>
      <xdr:row>98</xdr:row>
      <xdr:rowOff>117174</xdr:rowOff>
    </xdr:to>
    <xdr:sp macro="" textlink="">
      <xdr:nvSpPr>
        <xdr:cNvPr id="254" name="楕円 253"/>
        <xdr:cNvSpPr/>
      </xdr:nvSpPr>
      <xdr:spPr>
        <a:xfrm>
          <a:off x="3746500" y="168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133701</xdr:rowOff>
    </xdr:from>
    <xdr:ext cx="534377" cy="259045"/>
    <xdr:sp macro="" textlink="">
      <xdr:nvSpPr>
        <xdr:cNvPr id="255" name="テキスト ボックス 254"/>
        <xdr:cNvSpPr txBox="1"/>
      </xdr:nvSpPr>
      <xdr:spPr>
        <a:xfrm>
          <a:off x="3530111" y="165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21117</xdr:rowOff>
    </xdr:from>
    <xdr:to>
      <xdr:col>15</xdr:col>
      <xdr:colOff>101600</xdr:colOff>
      <xdr:row>98</xdr:row>
      <xdr:rowOff>122717</xdr:rowOff>
    </xdr:to>
    <xdr:sp macro="" textlink="">
      <xdr:nvSpPr>
        <xdr:cNvPr id="256" name="楕円 255"/>
        <xdr:cNvSpPr/>
      </xdr:nvSpPr>
      <xdr:spPr>
        <a:xfrm>
          <a:off x="2857500" y="16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139244</xdr:rowOff>
    </xdr:from>
    <xdr:ext cx="534377" cy="259045"/>
    <xdr:sp macro="" textlink="">
      <xdr:nvSpPr>
        <xdr:cNvPr id="257" name="テキスト ボックス 256"/>
        <xdr:cNvSpPr txBox="1"/>
      </xdr:nvSpPr>
      <xdr:spPr>
        <a:xfrm>
          <a:off x="2641111" y="16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154059</xdr:rowOff>
    </xdr:from>
    <xdr:to>
      <xdr:col>10</xdr:col>
      <xdr:colOff>165100</xdr:colOff>
      <xdr:row>98</xdr:row>
      <xdr:rowOff>84209</xdr:rowOff>
    </xdr:to>
    <xdr:sp macro="" textlink="">
      <xdr:nvSpPr>
        <xdr:cNvPr id="258" name="楕円 257"/>
        <xdr:cNvSpPr/>
      </xdr:nvSpPr>
      <xdr:spPr>
        <a:xfrm>
          <a:off x="1968500" y="167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100736</xdr:rowOff>
    </xdr:from>
    <xdr:ext cx="534377" cy="259045"/>
    <xdr:sp macro="" textlink="">
      <xdr:nvSpPr>
        <xdr:cNvPr id="259" name="テキスト ボックス 258"/>
        <xdr:cNvSpPr txBox="1"/>
      </xdr:nvSpPr>
      <xdr:spPr>
        <a:xfrm>
          <a:off x="1752111" y="165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29243</xdr:rowOff>
    </xdr:from>
    <xdr:to>
      <xdr:col>6</xdr:col>
      <xdr:colOff>38100</xdr:colOff>
      <xdr:row>98</xdr:row>
      <xdr:rowOff>130843</xdr:rowOff>
    </xdr:to>
    <xdr:sp macro="" textlink="">
      <xdr:nvSpPr>
        <xdr:cNvPr id="260" name="楕円 259"/>
        <xdr:cNvSpPr/>
      </xdr:nvSpPr>
      <xdr:spPr>
        <a:xfrm>
          <a:off x="1079500" y="168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147370</xdr:rowOff>
    </xdr:from>
    <xdr:ext cx="534377" cy="259045"/>
    <xdr:sp macro="" textlink="">
      <xdr:nvSpPr>
        <xdr:cNvPr id="261" name="テキスト ボックス 260"/>
        <xdr:cNvSpPr txBox="1"/>
      </xdr:nvSpPr>
      <xdr:spPr>
        <a:xfrm>
          <a:off x="863111"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93186</xdr:rowOff>
    </xdr:from>
    <xdr:to>
      <xdr:col>55</xdr:col>
      <xdr:colOff>0</xdr:colOff>
      <xdr:row>58</xdr:row>
      <xdr:rowOff>107766</xdr:rowOff>
    </xdr:to>
    <xdr:cxnSp macro="">
      <xdr:nvCxnSpPr>
        <xdr:cNvPr id="347" name="直線コネクタ 346"/>
        <xdr:cNvCxnSpPr/>
      </xdr:nvCxnSpPr>
      <xdr:spPr>
        <a:xfrm>
          <a:off x="9639300" y="10037286"/>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93186</xdr:rowOff>
    </xdr:from>
    <xdr:to>
      <xdr:col>50</xdr:col>
      <xdr:colOff>114300</xdr:colOff>
      <xdr:row>58</xdr:row>
      <xdr:rowOff>101578</xdr:rowOff>
    </xdr:to>
    <xdr:cxnSp macro="">
      <xdr:nvCxnSpPr>
        <xdr:cNvPr id="350" name="直線コネクタ 349"/>
        <xdr:cNvCxnSpPr/>
      </xdr:nvCxnSpPr>
      <xdr:spPr>
        <a:xfrm flipV="1">
          <a:off x="8750300" y="10037286"/>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85390</xdr:rowOff>
    </xdr:from>
    <xdr:to>
      <xdr:col>45</xdr:col>
      <xdr:colOff>177800</xdr:colOff>
      <xdr:row>58</xdr:row>
      <xdr:rowOff>101578</xdr:rowOff>
    </xdr:to>
    <xdr:cxnSp macro="">
      <xdr:nvCxnSpPr>
        <xdr:cNvPr id="353" name="直線コネクタ 352"/>
        <xdr:cNvCxnSpPr/>
      </xdr:nvCxnSpPr>
      <xdr:spPr>
        <a:xfrm>
          <a:off x="7861300" y="10029490"/>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46313</xdr:rowOff>
    </xdr:from>
    <xdr:to>
      <xdr:col>41</xdr:col>
      <xdr:colOff>50800</xdr:colOff>
      <xdr:row>58</xdr:row>
      <xdr:rowOff>85390</xdr:rowOff>
    </xdr:to>
    <xdr:cxnSp macro="">
      <xdr:nvCxnSpPr>
        <xdr:cNvPr id="356" name="直線コネクタ 355"/>
        <xdr:cNvCxnSpPr/>
      </xdr:nvCxnSpPr>
      <xdr:spPr>
        <a:xfrm>
          <a:off x="6972300" y="9990413"/>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56966</xdr:rowOff>
    </xdr:from>
    <xdr:to>
      <xdr:col>55</xdr:col>
      <xdr:colOff>50800</xdr:colOff>
      <xdr:row>58</xdr:row>
      <xdr:rowOff>158566</xdr:rowOff>
    </xdr:to>
    <xdr:sp macro="" textlink="">
      <xdr:nvSpPr>
        <xdr:cNvPr id="366" name="楕円 365"/>
        <xdr:cNvSpPr/>
      </xdr:nvSpPr>
      <xdr:spPr>
        <a:xfrm>
          <a:off x="10426700" y="100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16343</xdr:rowOff>
    </xdr:from>
    <xdr:ext cx="534377" cy="259045"/>
    <xdr:sp macro="" textlink="">
      <xdr:nvSpPr>
        <xdr:cNvPr id="367" name="農林水産業費該当値テキスト"/>
        <xdr:cNvSpPr txBox="1"/>
      </xdr:nvSpPr>
      <xdr:spPr>
        <a:xfrm>
          <a:off x="10528300" y="97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42386</xdr:rowOff>
    </xdr:from>
    <xdr:to>
      <xdr:col>50</xdr:col>
      <xdr:colOff>165100</xdr:colOff>
      <xdr:row>58</xdr:row>
      <xdr:rowOff>143986</xdr:rowOff>
    </xdr:to>
    <xdr:sp macro="" textlink="">
      <xdr:nvSpPr>
        <xdr:cNvPr id="368" name="楕円 367"/>
        <xdr:cNvSpPr/>
      </xdr:nvSpPr>
      <xdr:spPr>
        <a:xfrm>
          <a:off x="9588500" y="9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160513</xdr:rowOff>
    </xdr:from>
    <xdr:ext cx="534377" cy="259045"/>
    <xdr:sp macro="" textlink="">
      <xdr:nvSpPr>
        <xdr:cNvPr id="369" name="テキスト ボックス 368"/>
        <xdr:cNvSpPr txBox="1"/>
      </xdr:nvSpPr>
      <xdr:spPr>
        <a:xfrm>
          <a:off x="9372111" y="9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50778</xdr:rowOff>
    </xdr:from>
    <xdr:to>
      <xdr:col>46</xdr:col>
      <xdr:colOff>38100</xdr:colOff>
      <xdr:row>58</xdr:row>
      <xdr:rowOff>152378</xdr:rowOff>
    </xdr:to>
    <xdr:sp macro="" textlink="">
      <xdr:nvSpPr>
        <xdr:cNvPr id="370" name="楕円 369"/>
        <xdr:cNvSpPr/>
      </xdr:nvSpPr>
      <xdr:spPr>
        <a:xfrm>
          <a:off x="8699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168905</xdr:rowOff>
    </xdr:from>
    <xdr:ext cx="534377" cy="259045"/>
    <xdr:sp macro="" textlink="">
      <xdr:nvSpPr>
        <xdr:cNvPr id="371" name="テキスト ボックス 370"/>
        <xdr:cNvSpPr txBox="1"/>
      </xdr:nvSpPr>
      <xdr:spPr>
        <a:xfrm>
          <a:off x="8483111" y="97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34590</xdr:rowOff>
    </xdr:from>
    <xdr:to>
      <xdr:col>41</xdr:col>
      <xdr:colOff>101600</xdr:colOff>
      <xdr:row>58</xdr:row>
      <xdr:rowOff>136190</xdr:rowOff>
    </xdr:to>
    <xdr:sp macro="" textlink="">
      <xdr:nvSpPr>
        <xdr:cNvPr id="372" name="楕円 371"/>
        <xdr:cNvSpPr/>
      </xdr:nvSpPr>
      <xdr:spPr>
        <a:xfrm>
          <a:off x="7810500" y="99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152717</xdr:rowOff>
    </xdr:from>
    <xdr:ext cx="534377" cy="259045"/>
    <xdr:sp macro="" textlink="">
      <xdr:nvSpPr>
        <xdr:cNvPr id="373" name="テキスト ボックス 372"/>
        <xdr:cNvSpPr txBox="1"/>
      </xdr:nvSpPr>
      <xdr:spPr>
        <a:xfrm>
          <a:off x="7594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166963</xdr:rowOff>
    </xdr:from>
    <xdr:to>
      <xdr:col>36</xdr:col>
      <xdr:colOff>165100</xdr:colOff>
      <xdr:row>58</xdr:row>
      <xdr:rowOff>97113</xdr:rowOff>
    </xdr:to>
    <xdr:sp macro="" textlink="">
      <xdr:nvSpPr>
        <xdr:cNvPr id="374" name="楕円 373"/>
        <xdr:cNvSpPr/>
      </xdr:nvSpPr>
      <xdr:spPr>
        <a:xfrm>
          <a:off x="6921500" y="9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113640</xdr:rowOff>
    </xdr:from>
    <xdr:ext cx="534377" cy="259045"/>
    <xdr:sp macro="" textlink="">
      <xdr:nvSpPr>
        <xdr:cNvPr id="375" name="テキスト ボックス 374"/>
        <xdr:cNvSpPr txBox="1"/>
      </xdr:nvSpPr>
      <xdr:spPr>
        <a:xfrm>
          <a:off x="6705111" y="9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56855</xdr:rowOff>
    </xdr:from>
    <xdr:to>
      <xdr:col>55</xdr:col>
      <xdr:colOff>0</xdr:colOff>
      <xdr:row>78</xdr:row>
      <xdr:rowOff>102881</xdr:rowOff>
    </xdr:to>
    <xdr:cxnSp macro="">
      <xdr:nvCxnSpPr>
        <xdr:cNvPr id="404" name="直線コネクタ 403"/>
        <xdr:cNvCxnSpPr/>
      </xdr:nvCxnSpPr>
      <xdr:spPr>
        <a:xfrm flipV="1">
          <a:off x="9639300" y="13429955"/>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75524</xdr:rowOff>
    </xdr:from>
    <xdr:to>
      <xdr:col>50</xdr:col>
      <xdr:colOff>114300</xdr:colOff>
      <xdr:row>78</xdr:row>
      <xdr:rowOff>102881</xdr:rowOff>
    </xdr:to>
    <xdr:cxnSp macro="">
      <xdr:nvCxnSpPr>
        <xdr:cNvPr id="407" name="直線コネクタ 406"/>
        <xdr:cNvCxnSpPr/>
      </xdr:nvCxnSpPr>
      <xdr:spPr>
        <a:xfrm>
          <a:off x="8750300" y="13448624"/>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75524</xdr:rowOff>
    </xdr:from>
    <xdr:to>
      <xdr:col>45</xdr:col>
      <xdr:colOff>177800</xdr:colOff>
      <xdr:row>78</xdr:row>
      <xdr:rowOff>100602</xdr:rowOff>
    </xdr:to>
    <xdr:cxnSp macro="">
      <xdr:nvCxnSpPr>
        <xdr:cNvPr id="410" name="直線コネクタ 409"/>
        <xdr:cNvCxnSpPr/>
      </xdr:nvCxnSpPr>
      <xdr:spPr>
        <a:xfrm flipV="1">
          <a:off x="7861300" y="13448624"/>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100602</xdr:rowOff>
    </xdr:from>
    <xdr:to>
      <xdr:col>41</xdr:col>
      <xdr:colOff>50800</xdr:colOff>
      <xdr:row>78</xdr:row>
      <xdr:rowOff>102073</xdr:rowOff>
    </xdr:to>
    <xdr:cxnSp macro="">
      <xdr:nvCxnSpPr>
        <xdr:cNvPr id="413" name="直線コネクタ 412"/>
        <xdr:cNvCxnSpPr/>
      </xdr:nvCxnSpPr>
      <xdr:spPr>
        <a:xfrm flipV="1">
          <a:off x="6972300" y="13473702"/>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6055</xdr:rowOff>
    </xdr:from>
    <xdr:to>
      <xdr:col>55</xdr:col>
      <xdr:colOff>50800</xdr:colOff>
      <xdr:row>78</xdr:row>
      <xdr:rowOff>107655</xdr:rowOff>
    </xdr:to>
    <xdr:sp macro="" textlink="">
      <xdr:nvSpPr>
        <xdr:cNvPr id="423" name="楕円 422"/>
        <xdr:cNvSpPr/>
      </xdr:nvSpPr>
      <xdr:spPr>
        <a:xfrm>
          <a:off x="104267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28932</xdr:rowOff>
    </xdr:from>
    <xdr:ext cx="534377" cy="259045"/>
    <xdr:sp macro="" textlink="">
      <xdr:nvSpPr>
        <xdr:cNvPr id="424" name="商工費該当値テキスト"/>
        <xdr:cNvSpPr txBox="1"/>
      </xdr:nvSpPr>
      <xdr:spPr>
        <a:xfrm>
          <a:off x="10528300" y="132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52081</xdr:rowOff>
    </xdr:from>
    <xdr:to>
      <xdr:col>50</xdr:col>
      <xdr:colOff>165100</xdr:colOff>
      <xdr:row>78</xdr:row>
      <xdr:rowOff>153681</xdr:rowOff>
    </xdr:to>
    <xdr:sp macro="" textlink="">
      <xdr:nvSpPr>
        <xdr:cNvPr id="425" name="楕円 424"/>
        <xdr:cNvSpPr/>
      </xdr:nvSpPr>
      <xdr:spPr>
        <a:xfrm>
          <a:off x="9588500" y="134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144808</xdr:rowOff>
    </xdr:from>
    <xdr:ext cx="534377" cy="259045"/>
    <xdr:sp macro="" textlink="">
      <xdr:nvSpPr>
        <xdr:cNvPr id="426" name="テキスト ボックス 425"/>
        <xdr:cNvSpPr txBox="1"/>
      </xdr:nvSpPr>
      <xdr:spPr>
        <a:xfrm>
          <a:off x="9372111" y="13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24724</xdr:rowOff>
    </xdr:from>
    <xdr:to>
      <xdr:col>46</xdr:col>
      <xdr:colOff>38100</xdr:colOff>
      <xdr:row>78</xdr:row>
      <xdr:rowOff>126324</xdr:rowOff>
    </xdr:to>
    <xdr:sp macro="" textlink="">
      <xdr:nvSpPr>
        <xdr:cNvPr id="427" name="楕円 426"/>
        <xdr:cNvSpPr/>
      </xdr:nvSpPr>
      <xdr:spPr>
        <a:xfrm>
          <a:off x="8699500" y="133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142851</xdr:rowOff>
    </xdr:from>
    <xdr:ext cx="534377" cy="259045"/>
    <xdr:sp macro="" textlink="">
      <xdr:nvSpPr>
        <xdr:cNvPr id="428" name="テキスト ボックス 427"/>
        <xdr:cNvSpPr txBox="1"/>
      </xdr:nvSpPr>
      <xdr:spPr>
        <a:xfrm>
          <a:off x="8483111" y="131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49802</xdr:rowOff>
    </xdr:from>
    <xdr:to>
      <xdr:col>41</xdr:col>
      <xdr:colOff>101600</xdr:colOff>
      <xdr:row>78</xdr:row>
      <xdr:rowOff>151402</xdr:rowOff>
    </xdr:to>
    <xdr:sp macro="" textlink="">
      <xdr:nvSpPr>
        <xdr:cNvPr id="429" name="楕円 428"/>
        <xdr:cNvSpPr/>
      </xdr:nvSpPr>
      <xdr:spPr>
        <a:xfrm>
          <a:off x="7810500" y="134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142529</xdr:rowOff>
    </xdr:from>
    <xdr:ext cx="534377" cy="259045"/>
    <xdr:sp macro="" textlink="">
      <xdr:nvSpPr>
        <xdr:cNvPr id="430" name="テキスト ボックス 429"/>
        <xdr:cNvSpPr txBox="1"/>
      </xdr:nvSpPr>
      <xdr:spPr>
        <a:xfrm>
          <a:off x="7594111" y="135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51273</xdr:rowOff>
    </xdr:from>
    <xdr:to>
      <xdr:col>36</xdr:col>
      <xdr:colOff>165100</xdr:colOff>
      <xdr:row>78</xdr:row>
      <xdr:rowOff>152873</xdr:rowOff>
    </xdr:to>
    <xdr:sp macro="" textlink="">
      <xdr:nvSpPr>
        <xdr:cNvPr id="431" name="楕円 430"/>
        <xdr:cNvSpPr/>
      </xdr:nvSpPr>
      <xdr:spPr>
        <a:xfrm>
          <a:off x="6921500" y="134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144000</xdr:rowOff>
    </xdr:from>
    <xdr:ext cx="534377" cy="259045"/>
    <xdr:sp macro="" textlink="">
      <xdr:nvSpPr>
        <xdr:cNvPr id="432" name="テキスト ボックス 431"/>
        <xdr:cNvSpPr txBox="1"/>
      </xdr:nvSpPr>
      <xdr:spPr>
        <a:xfrm>
          <a:off x="6705111" y="135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83665</xdr:rowOff>
    </xdr:from>
    <xdr:to>
      <xdr:col>55</xdr:col>
      <xdr:colOff>0</xdr:colOff>
      <xdr:row>98</xdr:row>
      <xdr:rowOff>93008</xdr:rowOff>
    </xdr:to>
    <xdr:cxnSp macro="">
      <xdr:nvCxnSpPr>
        <xdr:cNvPr id="459" name="直線コネクタ 458"/>
        <xdr:cNvCxnSpPr/>
      </xdr:nvCxnSpPr>
      <xdr:spPr>
        <a:xfrm>
          <a:off x="9639300" y="16885765"/>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83665</xdr:rowOff>
    </xdr:from>
    <xdr:to>
      <xdr:col>50</xdr:col>
      <xdr:colOff>114300</xdr:colOff>
      <xdr:row>98</xdr:row>
      <xdr:rowOff>87836</xdr:rowOff>
    </xdr:to>
    <xdr:cxnSp macro="">
      <xdr:nvCxnSpPr>
        <xdr:cNvPr id="462" name="直線コネクタ 461"/>
        <xdr:cNvCxnSpPr/>
      </xdr:nvCxnSpPr>
      <xdr:spPr>
        <a:xfrm flipV="1">
          <a:off x="8750300" y="16885765"/>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87836</xdr:rowOff>
    </xdr:from>
    <xdr:to>
      <xdr:col>45</xdr:col>
      <xdr:colOff>177800</xdr:colOff>
      <xdr:row>98</xdr:row>
      <xdr:rowOff>89430</xdr:rowOff>
    </xdr:to>
    <xdr:cxnSp macro="">
      <xdr:nvCxnSpPr>
        <xdr:cNvPr id="465" name="直線コネクタ 464"/>
        <xdr:cNvCxnSpPr/>
      </xdr:nvCxnSpPr>
      <xdr:spPr>
        <a:xfrm flipV="1">
          <a:off x="7861300" y="1688993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77006</xdr:rowOff>
    </xdr:from>
    <xdr:to>
      <xdr:col>41</xdr:col>
      <xdr:colOff>50800</xdr:colOff>
      <xdr:row>98</xdr:row>
      <xdr:rowOff>89430</xdr:rowOff>
    </xdr:to>
    <xdr:cxnSp macro="">
      <xdr:nvCxnSpPr>
        <xdr:cNvPr id="468" name="直線コネクタ 467"/>
        <xdr:cNvCxnSpPr/>
      </xdr:nvCxnSpPr>
      <xdr:spPr>
        <a:xfrm>
          <a:off x="6972300" y="16879106"/>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42208</xdr:rowOff>
    </xdr:from>
    <xdr:to>
      <xdr:col>55</xdr:col>
      <xdr:colOff>50800</xdr:colOff>
      <xdr:row>98</xdr:row>
      <xdr:rowOff>143808</xdr:rowOff>
    </xdr:to>
    <xdr:sp macro="" textlink="">
      <xdr:nvSpPr>
        <xdr:cNvPr id="478" name="楕円 477"/>
        <xdr:cNvSpPr/>
      </xdr:nvSpPr>
      <xdr:spPr>
        <a:xfrm>
          <a:off x="10426700" y="168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xdr:rowOff>
    </xdr:from>
    <xdr:ext cx="599010" cy="259045"/>
    <xdr:sp macro="" textlink="">
      <xdr:nvSpPr>
        <xdr:cNvPr id="479" name="土木費該当値テキスト"/>
        <xdr:cNvSpPr txBox="1"/>
      </xdr:nvSpPr>
      <xdr:spPr>
        <a:xfrm>
          <a:off x="10528300" y="166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32865</xdr:rowOff>
    </xdr:from>
    <xdr:to>
      <xdr:col>50</xdr:col>
      <xdr:colOff>165100</xdr:colOff>
      <xdr:row>98</xdr:row>
      <xdr:rowOff>134465</xdr:rowOff>
    </xdr:to>
    <xdr:sp macro="" textlink="">
      <xdr:nvSpPr>
        <xdr:cNvPr id="480" name="楕円 479"/>
        <xdr:cNvSpPr/>
      </xdr:nvSpPr>
      <xdr:spPr>
        <a:xfrm>
          <a:off x="9588500" y="168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150992</xdr:rowOff>
    </xdr:from>
    <xdr:ext cx="599010" cy="259045"/>
    <xdr:sp macro="" textlink="">
      <xdr:nvSpPr>
        <xdr:cNvPr id="481" name="テキスト ボックス 480"/>
        <xdr:cNvSpPr txBox="1"/>
      </xdr:nvSpPr>
      <xdr:spPr>
        <a:xfrm>
          <a:off x="9339795" y="166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37036</xdr:rowOff>
    </xdr:from>
    <xdr:to>
      <xdr:col>46</xdr:col>
      <xdr:colOff>38100</xdr:colOff>
      <xdr:row>98</xdr:row>
      <xdr:rowOff>138636</xdr:rowOff>
    </xdr:to>
    <xdr:sp macro="" textlink="">
      <xdr:nvSpPr>
        <xdr:cNvPr id="482" name="楕円 481"/>
        <xdr:cNvSpPr/>
      </xdr:nvSpPr>
      <xdr:spPr>
        <a:xfrm>
          <a:off x="8699500" y="168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155163</xdr:rowOff>
    </xdr:from>
    <xdr:ext cx="599010" cy="259045"/>
    <xdr:sp macro="" textlink="">
      <xdr:nvSpPr>
        <xdr:cNvPr id="483" name="テキスト ボックス 482"/>
        <xdr:cNvSpPr txBox="1"/>
      </xdr:nvSpPr>
      <xdr:spPr>
        <a:xfrm>
          <a:off x="8450795" y="166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38630</xdr:rowOff>
    </xdr:from>
    <xdr:to>
      <xdr:col>41</xdr:col>
      <xdr:colOff>101600</xdr:colOff>
      <xdr:row>98</xdr:row>
      <xdr:rowOff>140230</xdr:rowOff>
    </xdr:to>
    <xdr:sp macro="" textlink="">
      <xdr:nvSpPr>
        <xdr:cNvPr id="484" name="楕円 483"/>
        <xdr:cNvSpPr/>
      </xdr:nvSpPr>
      <xdr:spPr>
        <a:xfrm>
          <a:off x="7810500" y="16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156757</xdr:rowOff>
    </xdr:from>
    <xdr:ext cx="599010" cy="259045"/>
    <xdr:sp macro="" textlink="">
      <xdr:nvSpPr>
        <xdr:cNvPr id="485" name="テキスト ボックス 484"/>
        <xdr:cNvSpPr txBox="1"/>
      </xdr:nvSpPr>
      <xdr:spPr>
        <a:xfrm>
          <a:off x="7561795" y="1661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26206</xdr:rowOff>
    </xdr:from>
    <xdr:to>
      <xdr:col>36</xdr:col>
      <xdr:colOff>165100</xdr:colOff>
      <xdr:row>98</xdr:row>
      <xdr:rowOff>127806</xdr:rowOff>
    </xdr:to>
    <xdr:sp macro="" textlink="">
      <xdr:nvSpPr>
        <xdr:cNvPr id="486" name="楕円 485"/>
        <xdr:cNvSpPr/>
      </xdr:nvSpPr>
      <xdr:spPr>
        <a:xfrm>
          <a:off x="6921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144333</xdr:rowOff>
    </xdr:from>
    <xdr:ext cx="599010" cy="259045"/>
    <xdr:sp macro="" textlink="">
      <xdr:nvSpPr>
        <xdr:cNvPr id="487" name="テキスト ボックス 486"/>
        <xdr:cNvSpPr txBox="1"/>
      </xdr:nvSpPr>
      <xdr:spPr>
        <a:xfrm>
          <a:off x="6672795" y="166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15189</xdr:rowOff>
    </xdr:from>
    <xdr:to>
      <xdr:col>85</xdr:col>
      <xdr:colOff>127000</xdr:colOff>
      <xdr:row>36</xdr:row>
      <xdr:rowOff>150978</xdr:rowOff>
    </xdr:to>
    <xdr:cxnSp macro="">
      <xdr:nvCxnSpPr>
        <xdr:cNvPr id="517" name="直線コネクタ 516"/>
        <xdr:cNvCxnSpPr/>
      </xdr:nvCxnSpPr>
      <xdr:spPr>
        <a:xfrm flipV="1">
          <a:off x="15481300" y="6015939"/>
          <a:ext cx="8382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150978</xdr:rowOff>
    </xdr:from>
    <xdr:to>
      <xdr:col>81</xdr:col>
      <xdr:colOff>50800</xdr:colOff>
      <xdr:row>37</xdr:row>
      <xdr:rowOff>24124</xdr:rowOff>
    </xdr:to>
    <xdr:cxnSp macro="">
      <xdr:nvCxnSpPr>
        <xdr:cNvPr id="520" name="直線コネクタ 519"/>
        <xdr:cNvCxnSpPr/>
      </xdr:nvCxnSpPr>
      <xdr:spPr>
        <a:xfrm flipV="1">
          <a:off x="14592300" y="6323178"/>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24124</xdr:rowOff>
    </xdr:from>
    <xdr:to>
      <xdr:col>76</xdr:col>
      <xdr:colOff>114300</xdr:colOff>
      <xdr:row>37</xdr:row>
      <xdr:rowOff>55023</xdr:rowOff>
    </xdr:to>
    <xdr:cxnSp macro="">
      <xdr:nvCxnSpPr>
        <xdr:cNvPr id="523" name="直線コネクタ 522"/>
        <xdr:cNvCxnSpPr/>
      </xdr:nvCxnSpPr>
      <xdr:spPr>
        <a:xfrm flipV="1">
          <a:off x="13703300" y="6367774"/>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89503</xdr:rowOff>
    </xdr:from>
    <xdr:to>
      <xdr:col>71</xdr:col>
      <xdr:colOff>177800</xdr:colOff>
      <xdr:row>37</xdr:row>
      <xdr:rowOff>55023</xdr:rowOff>
    </xdr:to>
    <xdr:cxnSp macro="">
      <xdr:nvCxnSpPr>
        <xdr:cNvPr id="526" name="直線コネクタ 525"/>
        <xdr:cNvCxnSpPr/>
      </xdr:nvCxnSpPr>
      <xdr:spPr>
        <a:xfrm>
          <a:off x="12814300" y="5747353"/>
          <a:ext cx="889000" cy="6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135839</xdr:rowOff>
    </xdr:from>
    <xdr:to>
      <xdr:col>85</xdr:col>
      <xdr:colOff>177800</xdr:colOff>
      <xdr:row>35</xdr:row>
      <xdr:rowOff>65989</xdr:rowOff>
    </xdr:to>
    <xdr:sp macro="" textlink="">
      <xdr:nvSpPr>
        <xdr:cNvPr id="536" name="楕円 535"/>
        <xdr:cNvSpPr/>
      </xdr:nvSpPr>
      <xdr:spPr>
        <a:xfrm>
          <a:off x="162687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158716</xdr:rowOff>
    </xdr:from>
    <xdr:ext cx="534377" cy="259045"/>
    <xdr:sp macro="" textlink="">
      <xdr:nvSpPr>
        <xdr:cNvPr id="537" name="消防費該当値テキスト"/>
        <xdr:cNvSpPr txBox="1"/>
      </xdr:nvSpPr>
      <xdr:spPr>
        <a:xfrm>
          <a:off x="16370300" y="58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100178</xdr:rowOff>
    </xdr:from>
    <xdr:to>
      <xdr:col>81</xdr:col>
      <xdr:colOff>101600</xdr:colOff>
      <xdr:row>37</xdr:row>
      <xdr:rowOff>30328</xdr:rowOff>
    </xdr:to>
    <xdr:sp macro="" textlink="">
      <xdr:nvSpPr>
        <xdr:cNvPr id="538" name="楕円 537"/>
        <xdr:cNvSpPr/>
      </xdr:nvSpPr>
      <xdr:spPr>
        <a:xfrm>
          <a:off x="15430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46855</xdr:rowOff>
    </xdr:from>
    <xdr:ext cx="534377" cy="259045"/>
    <xdr:sp macro="" textlink="">
      <xdr:nvSpPr>
        <xdr:cNvPr id="539" name="テキスト ボックス 538"/>
        <xdr:cNvSpPr txBox="1"/>
      </xdr:nvSpPr>
      <xdr:spPr>
        <a:xfrm>
          <a:off x="15214111" y="60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144774</xdr:rowOff>
    </xdr:from>
    <xdr:to>
      <xdr:col>76</xdr:col>
      <xdr:colOff>165100</xdr:colOff>
      <xdr:row>37</xdr:row>
      <xdr:rowOff>74924</xdr:rowOff>
    </xdr:to>
    <xdr:sp macro="" textlink="">
      <xdr:nvSpPr>
        <xdr:cNvPr id="540" name="楕円 539"/>
        <xdr:cNvSpPr/>
      </xdr:nvSpPr>
      <xdr:spPr>
        <a:xfrm>
          <a:off x="14541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91451</xdr:rowOff>
    </xdr:from>
    <xdr:ext cx="534377" cy="259045"/>
    <xdr:sp macro="" textlink="">
      <xdr:nvSpPr>
        <xdr:cNvPr id="541" name="テキスト ボックス 540"/>
        <xdr:cNvSpPr txBox="1"/>
      </xdr:nvSpPr>
      <xdr:spPr>
        <a:xfrm>
          <a:off x="14325111" y="60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4223</xdr:rowOff>
    </xdr:from>
    <xdr:to>
      <xdr:col>72</xdr:col>
      <xdr:colOff>38100</xdr:colOff>
      <xdr:row>37</xdr:row>
      <xdr:rowOff>105823</xdr:rowOff>
    </xdr:to>
    <xdr:sp macro="" textlink="">
      <xdr:nvSpPr>
        <xdr:cNvPr id="542" name="楕円 541"/>
        <xdr:cNvSpPr/>
      </xdr:nvSpPr>
      <xdr:spPr>
        <a:xfrm>
          <a:off x="13652500" y="63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122350</xdr:rowOff>
    </xdr:from>
    <xdr:ext cx="534377" cy="259045"/>
    <xdr:sp macro="" textlink="">
      <xdr:nvSpPr>
        <xdr:cNvPr id="543" name="テキスト ボックス 542"/>
        <xdr:cNvSpPr txBox="1"/>
      </xdr:nvSpPr>
      <xdr:spPr>
        <a:xfrm>
          <a:off x="13436111" y="61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38703</xdr:rowOff>
    </xdr:from>
    <xdr:to>
      <xdr:col>67</xdr:col>
      <xdr:colOff>101600</xdr:colOff>
      <xdr:row>33</xdr:row>
      <xdr:rowOff>140303</xdr:rowOff>
    </xdr:to>
    <xdr:sp macro="" textlink="">
      <xdr:nvSpPr>
        <xdr:cNvPr id="544" name="楕円 543"/>
        <xdr:cNvSpPr/>
      </xdr:nvSpPr>
      <xdr:spPr>
        <a:xfrm>
          <a:off x="12763500" y="56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156830</xdr:rowOff>
    </xdr:from>
    <xdr:ext cx="534377" cy="259045"/>
    <xdr:sp macro="" textlink="">
      <xdr:nvSpPr>
        <xdr:cNvPr id="545" name="テキスト ボックス 544"/>
        <xdr:cNvSpPr txBox="1"/>
      </xdr:nvSpPr>
      <xdr:spPr>
        <a:xfrm>
          <a:off x="12547111" y="54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81969</xdr:rowOff>
    </xdr:from>
    <xdr:to>
      <xdr:col>85</xdr:col>
      <xdr:colOff>127000</xdr:colOff>
      <xdr:row>57</xdr:row>
      <xdr:rowOff>98968</xdr:rowOff>
    </xdr:to>
    <xdr:cxnSp macro="">
      <xdr:nvCxnSpPr>
        <xdr:cNvPr id="572" name="直線コネクタ 571"/>
        <xdr:cNvCxnSpPr/>
      </xdr:nvCxnSpPr>
      <xdr:spPr>
        <a:xfrm>
          <a:off x="15481300" y="9854619"/>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41722</xdr:rowOff>
    </xdr:from>
    <xdr:to>
      <xdr:col>81</xdr:col>
      <xdr:colOff>50800</xdr:colOff>
      <xdr:row>57</xdr:row>
      <xdr:rowOff>81969</xdr:rowOff>
    </xdr:to>
    <xdr:cxnSp macro="">
      <xdr:nvCxnSpPr>
        <xdr:cNvPr id="575" name="直線コネクタ 574"/>
        <xdr:cNvCxnSpPr/>
      </xdr:nvCxnSpPr>
      <xdr:spPr>
        <a:xfrm>
          <a:off x="14592300" y="9814372"/>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41722</xdr:rowOff>
    </xdr:from>
    <xdr:to>
      <xdr:col>76</xdr:col>
      <xdr:colOff>114300</xdr:colOff>
      <xdr:row>57</xdr:row>
      <xdr:rowOff>77484</xdr:rowOff>
    </xdr:to>
    <xdr:cxnSp macro="">
      <xdr:nvCxnSpPr>
        <xdr:cNvPr id="578" name="直線コネクタ 577"/>
        <xdr:cNvCxnSpPr/>
      </xdr:nvCxnSpPr>
      <xdr:spPr>
        <a:xfrm flipV="1">
          <a:off x="13703300" y="9814372"/>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77484</xdr:rowOff>
    </xdr:from>
    <xdr:to>
      <xdr:col>71</xdr:col>
      <xdr:colOff>177800</xdr:colOff>
      <xdr:row>57</xdr:row>
      <xdr:rowOff>81983</xdr:rowOff>
    </xdr:to>
    <xdr:cxnSp macro="">
      <xdr:nvCxnSpPr>
        <xdr:cNvPr id="581" name="直線コネクタ 580"/>
        <xdr:cNvCxnSpPr/>
      </xdr:nvCxnSpPr>
      <xdr:spPr>
        <a:xfrm flipV="1">
          <a:off x="12814300" y="985013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48168</xdr:rowOff>
    </xdr:from>
    <xdr:to>
      <xdr:col>85</xdr:col>
      <xdr:colOff>177800</xdr:colOff>
      <xdr:row>57</xdr:row>
      <xdr:rowOff>149768</xdr:rowOff>
    </xdr:to>
    <xdr:sp macro="" textlink="">
      <xdr:nvSpPr>
        <xdr:cNvPr id="591" name="楕円 590"/>
        <xdr:cNvSpPr/>
      </xdr:nvSpPr>
      <xdr:spPr>
        <a:xfrm>
          <a:off x="162687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134545</xdr:rowOff>
    </xdr:from>
    <xdr:ext cx="534377" cy="259045"/>
    <xdr:sp macro="" textlink="">
      <xdr:nvSpPr>
        <xdr:cNvPr id="592" name="教育費該当値テキスト"/>
        <xdr:cNvSpPr txBox="1"/>
      </xdr:nvSpPr>
      <xdr:spPr>
        <a:xfrm>
          <a:off x="16370300" y="97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31169</xdr:rowOff>
    </xdr:from>
    <xdr:to>
      <xdr:col>81</xdr:col>
      <xdr:colOff>101600</xdr:colOff>
      <xdr:row>57</xdr:row>
      <xdr:rowOff>132769</xdr:rowOff>
    </xdr:to>
    <xdr:sp macro="" textlink="">
      <xdr:nvSpPr>
        <xdr:cNvPr id="593" name="楕円 592"/>
        <xdr:cNvSpPr/>
      </xdr:nvSpPr>
      <xdr:spPr>
        <a:xfrm>
          <a:off x="154305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123896</xdr:rowOff>
    </xdr:from>
    <xdr:ext cx="534377" cy="259045"/>
    <xdr:sp macro="" textlink="">
      <xdr:nvSpPr>
        <xdr:cNvPr id="594" name="テキスト ボックス 593"/>
        <xdr:cNvSpPr txBox="1"/>
      </xdr:nvSpPr>
      <xdr:spPr>
        <a:xfrm>
          <a:off x="15214111" y="9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162372</xdr:rowOff>
    </xdr:from>
    <xdr:to>
      <xdr:col>76</xdr:col>
      <xdr:colOff>165100</xdr:colOff>
      <xdr:row>57</xdr:row>
      <xdr:rowOff>92522</xdr:rowOff>
    </xdr:to>
    <xdr:sp macro="" textlink="">
      <xdr:nvSpPr>
        <xdr:cNvPr id="595" name="楕円 594"/>
        <xdr:cNvSpPr/>
      </xdr:nvSpPr>
      <xdr:spPr>
        <a:xfrm>
          <a:off x="14541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83649</xdr:rowOff>
    </xdr:from>
    <xdr:ext cx="534377" cy="259045"/>
    <xdr:sp macro="" textlink="">
      <xdr:nvSpPr>
        <xdr:cNvPr id="596" name="テキスト ボックス 595"/>
        <xdr:cNvSpPr txBox="1"/>
      </xdr:nvSpPr>
      <xdr:spPr>
        <a:xfrm>
          <a:off x="14325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26684</xdr:rowOff>
    </xdr:from>
    <xdr:to>
      <xdr:col>72</xdr:col>
      <xdr:colOff>38100</xdr:colOff>
      <xdr:row>57</xdr:row>
      <xdr:rowOff>128284</xdr:rowOff>
    </xdr:to>
    <xdr:sp macro="" textlink="">
      <xdr:nvSpPr>
        <xdr:cNvPr id="597" name="楕円 596"/>
        <xdr:cNvSpPr/>
      </xdr:nvSpPr>
      <xdr:spPr>
        <a:xfrm>
          <a:off x="13652500" y="9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119411</xdr:rowOff>
    </xdr:from>
    <xdr:ext cx="534377" cy="259045"/>
    <xdr:sp macro="" textlink="">
      <xdr:nvSpPr>
        <xdr:cNvPr id="598" name="テキスト ボックス 597"/>
        <xdr:cNvSpPr txBox="1"/>
      </xdr:nvSpPr>
      <xdr:spPr>
        <a:xfrm>
          <a:off x="13436111" y="98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31183</xdr:rowOff>
    </xdr:from>
    <xdr:to>
      <xdr:col>67</xdr:col>
      <xdr:colOff>101600</xdr:colOff>
      <xdr:row>57</xdr:row>
      <xdr:rowOff>132783</xdr:rowOff>
    </xdr:to>
    <xdr:sp macro="" textlink="">
      <xdr:nvSpPr>
        <xdr:cNvPr id="599" name="楕円 598"/>
        <xdr:cNvSpPr/>
      </xdr:nvSpPr>
      <xdr:spPr>
        <a:xfrm>
          <a:off x="12763500" y="98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123910</xdr:rowOff>
    </xdr:from>
    <xdr:ext cx="534377" cy="259045"/>
    <xdr:sp macro="" textlink="">
      <xdr:nvSpPr>
        <xdr:cNvPr id="600" name="テキスト ボックス 599"/>
        <xdr:cNvSpPr txBox="1"/>
      </xdr:nvSpPr>
      <xdr:spPr>
        <a:xfrm>
          <a:off x="12547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102665</xdr:rowOff>
    </xdr:from>
    <xdr:to>
      <xdr:col>85</xdr:col>
      <xdr:colOff>127000</xdr:colOff>
      <xdr:row>78</xdr:row>
      <xdr:rowOff>123744</xdr:rowOff>
    </xdr:to>
    <xdr:cxnSp macro="">
      <xdr:nvCxnSpPr>
        <xdr:cNvPr id="627" name="直線コネクタ 626"/>
        <xdr:cNvCxnSpPr/>
      </xdr:nvCxnSpPr>
      <xdr:spPr>
        <a:xfrm flipV="1">
          <a:off x="15481300" y="13475765"/>
          <a:ext cx="8382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123744</xdr:rowOff>
    </xdr:from>
    <xdr:to>
      <xdr:col>81</xdr:col>
      <xdr:colOff>50800</xdr:colOff>
      <xdr:row>78</xdr:row>
      <xdr:rowOff>126554</xdr:rowOff>
    </xdr:to>
    <xdr:cxnSp macro="">
      <xdr:nvCxnSpPr>
        <xdr:cNvPr id="630" name="直線コネクタ 629"/>
        <xdr:cNvCxnSpPr/>
      </xdr:nvCxnSpPr>
      <xdr:spPr>
        <a:xfrm flipV="1">
          <a:off x="14592300" y="13496844"/>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126554</xdr:rowOff>
    </xdr:from>
    <xdr:to>
      <xdr:col>76</xdr:col>
      <xdr:colOff>114300</xdr:colOff>
      <xdr:row>78</xdr:row>
      <xdr:rowOff>134677</xdr:rowOff>
    </xdr:to>
    <xdr:cxnSp macro="">
      <xdr:nvCxnSpPr>
        <xdr:cNvPr id="633" name="直線コネクタ 632"/>
        <xdr:cNvCxnSpPr/>
      </xdr:nvCxnSpPr>
      <xdr:spPr>
        <a:xfrm flipV="1">
          <a:off x="13703300" y="13499654"/>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134677</xdr:rowOff>
    </xdr:from>
    <xdr:to>
      <xdr:col>71</xdr:col>
      <xdr:colOff>177800</xdr:colOff>
      <xdr:row>78</xdr:row>
      <xdr:rowOff>139636</xdr:rowOff>
    </xdr:to>
    <xdr:cxnSp macro="">
      <xdr:nvCxnSpPr>
        <xdr:cNvPr id="636" name="直線コネクタ 635"/>
        <xdr:cNvCxnSpPr/>
      </xdr:nvCxnSpPr>
      <xdr:spPr>
        <a:xfrm flipV="1">
          <a:off x="12814300" y="1350777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51865</xdr:rowOff>
    </xdr:from>
    <xdr:to>
      <xdr:col>85</xdr:col>
      <xdr:colOff>177800</xdr:colOff>
      <xdr:row>78</xdr:row>
      <xdr:rowOff>153465</xdr:rowOff>
    </xdr:to>
    <xdr:sp macro="" textlink="">
      <xdr:nvSpPr>
        <xdr:cNvPr id="646" name="楕円 645"/>
        <xdr:cNvSpPr/>
      </xdr:nvSpPr>
      <xdr:spPr>
        <a:xfrm>
          <a:off x="16268700" y="134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11242</xdr:rowOff>
    </xdr:from>
    <xdr:ext cx="534377" cy="259045"/>
    <xdr:sp macro="" textlink="">
      <xdr:nvSpPr>
        <xdr:cNvPr id="647" name="災害復旧費該当値テキスト"/>
        <xdr:cNvSpPr txBox="1"/>
      </xdr:nvSpPr>
      <xdr:spPr>
        <a:xfrm>
          <a:off x="16370300" y="132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72944</xdr:rowOff>
    </xdr:from>
    <xdr:to>
      <xdr:col>81</xdr:col>
      <xdr:colOff>101600</xdr:colOff>
      <xdr:row>79</xdr:row>
      <xdr:rowOff>3094</xdr:rowOff>
    </xdr:to>
    <xdr:sp macro="" textlink="">
      <xdr:nvSpPr>
        <xdr:cNvPr id="648" name="楕円 647"/>
        <xdr:cNvSpPr/>
      </xdr:nvSpPr>
      <xdr:spPr>
        <a:xfrm>
          <a:off x="15430500" y="134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165671</xdr:rowOff>
    </xdr:from>
    <xdr:ext cx="469744" cy="259045"/>
    <xdr:sp macro="" textlink="">
      <xdr:nvSpPr>
        <xdr:cNvPr id="649" name="テキスト ボックス 648"/>
        <xdr:cNvSpPr txBox="1"/>
      </xdr:nvSpPr>
      <xdr:spPr>
        <a:xfrm>
          <a:off x="15246428" y="135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75754</xdr:rowOff>
    </xdr:from>
    <xdr:to>
      <xdr:col>76</xdr:col>
      <xdr:colOff>165100</xdr:colOff>
      <xdr:row>79</xdr:row>
      <xdr:rowOff>5904</xdr:rowOff>
    </xdr:to>
    <xdr:sp macro="" textlink="">
      <xdr:nvSpPr>
        <xdr:cNvPr id="650" name="楕円 649"/>
        <xdr:cNvSpPr/>
      </xdr:nvSpPr>
      <xdr:spPr>
        <a:xfrm>
          <a:off x="14541500" y="134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168481</xdr:rowOff>
    </xdr:from>
    <xdr:ext cx="469744" cy="259045"/>
    <xdr:sp macro="" textlink="">
      <xdr:nvSpPr>
        <xdr:cNvPr id="651" name="テキスト ボックス 650"/>
        <xdr:cNvSpPr txBox="1"/>
      </xdr:nvSpPr>
      <xdr:spPr>
        <a:xfrm>
          <a:off x="14357428" y="1354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83877</xdr:rowOff>
    </xdr:from>
    <xdr:to>
      <xdr:col>72</xdr:col>
      <xdr:colOff>38100</xdr:colOff>
      <xdr:row>79</xdr:row>
      <xdr:rowOff>14027</xdr:rowOff>
    </xdr:to>
    <xdr:sp macro="" textlink="">
      <xdr:nvSpPr>
        <xdr:cNvPr id="652" name="楕円 651"/>
        <xdr:cNvSpPr/>
      </xdr:nvSpPr>
      <xdr:spPr>
        <a:xfrm>
          <a:off x="13652500" y="13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5154</xdr:rowOff>
    </xdr:from>
    <xdr:ext cx="469744" cy="259045"/>
    <xdr:sp macro="" textlink="">
      <xdr:nvSpPr>
        <xdr:cNvPr id="653" name="テキスト ボックス 652"/>
        <xdr:cNvSpPr txBox="1"/>
      </xdr:nvSpPr>
      <xdr:spPr>
        <a:xfrm>
          <a:off x="13468428" y="13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88836</xdr:rowOff>
    </xdr:from>
    <xdr:to>
      <xdr:col>67</xdr:col>
      <xdr:colOff>101600</xdr:colOff>
      <xdr:row>79</xdr:row>
      <xdr:rowOff>18986</xdr:rowOff>
    </xdr:to>
    <xdr:sp macro="" textlink="">
      <xdr:nvSpPr>
        <xdr:cNvPr id="654" name="楕円 653"/>
        <xdr:cNvSpPr/>
      </xdr:nvSpPr>
      <xdr:spPr>
        <a:xfrm>
          <a:off x="12763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10113</xdr:rowOff>
    </xdr:from>
    <xdr:ext cx="313932" cy="259045"/>
    <xdr:sp macro="" textlink="">
      <xdr:nvSpPr>
        <xdr:cNvPr id="655" name="テキスト ボックス 654"/>
        <xdr:cNvSpPr txBox="1"/>
      </xdr:nvSpPr>
      <xdr:spPr>
        <a:xfrm>
          <a:off x="12657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162226</xdr:rowOff>
    </xdr:from>
    <xdr:to>
      <xdr:col>85</xdr:col>
      <xdr:colOff>127000</xdr:colOff>
      <xdr:row>94</xdr:row>
      <xdr:rowOff>57015</xdr:rowOff>
    </xdr:to>
    <xdr:cxnSp macro="">
      <xdr:nvCxnSpPr>
        <xdr:cNvPr id="682" name="直線コネクタ 681"/>
        <xdr:cNvCxnSpPr/>
      </xdr:nvCxnSpPr>
      <xdr:spPr>
        <a:xfrm flipV="1">
          <a:off x="15481300" y="16107076"/>
          <a:ext cx="8382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57015</xdr:rowOff>
    </xdr:from>
    <xdr:to>
      <xdr:col>81</xdr:col>
      <xdr:colOff>50800</xdr:colOff>
      <xdr:row>94</xdr:row>
      <xdr:rowOff>76474</xdr:rowOff>
    </xdr:to>
    <xdr:cxnSp macro="">
      <xdr:nvCxnSpPr>
        <xdr:cNvPr id="685" name="直線コネクタ 684"/>
        <xdr:cNvCxnSpPr/>
      </xdr:nvCxnSpPr>
      <xdr:spPr>
        <a:xfrm flipV="1">
          <a:off x="14592300" y="16173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76474</xdr:rowOff>
    </xdr:from>
    <xdr:to>
      <xdr:col>76</xdr:col>
      <xdr:colOff>114300</xdr:colOff>
      <xdr:row>94</xdr:row>
      <xdr:rowOff>85668</xdr:rowOff>
    </xdr:to>
    <xdr:cxnSp macro="">
      <xdr:nvCxnSpPr>
        <xdr:cNvPr id="688" name="直線コネクタ 687"/>
        <xdr:cNvCxnSpPr/>
      </xdr:nvCxnSpPr>
      <xdr:spPr>
        <a:xfrm flipV="1">
          <a:off x="13703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85668</xdr:rowOff>
    </xdr:from>
    <xdr:to>
      <xdr:col>71</xdr:col>
      <xdr:colOff>177800</xdr:colOff>
      <xdr:row>94</xdr:row>
      <xdr:rowOff>122492</xdr:rowOff>
    </xdr:to>
    <xdr:cxnSp macro="">
      <xdr:nvCxnSpPr>
        <xdr:cNvPr id="691" name="直線コネクタ 690"/>
        <xdr:cNvCxnSpPr/>
      </xdr:nvCxnSpPr>
      <xdr:spPr>
        <a:xfrm flipV="1">
          <a:off x="12814300" y="16201968"/>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111426</xdr:rowOff>
    </xdr:from>
    <xdr:to>
      <xdr:col>85</xdr:col>
      <xdr:colOff>177800</xdr:colOff>
      <xdr:row>94</xdr:row>
      <xdr:rowOff>41576</xdr:rowOff>
    </xdr:to>
    <xdr:sp macro="" textlink="">
      <xdr:nvSpPr>
        <xdr:cNvPr id="701" name="楕円 700"/>
        <xdr:cNvSpPr/>
      </xdr:nvSpPr>
      <xdr:spPr>
        <a:xfrm>
          <a:off x="162687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134303</xdr:rowOff>
    </xdr:from>
    <xdr:ext cx="599010" cy="259045"/>
    <xdr:sp macro="" textlink="">
      <xdr:nvSpPr>
        <xdr:cNvPr id="702" name="公債費該当値テキスト"/>
        <xdr:cNvSpPr txBox="1"/>
      </xdr:nvSpPr>
      <xdr:spPr>
        <a:xfrm>
          <a:off x="16370300" y="1590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6215</xdr:rowOff>
    </xdr:from>
    <xdr:to>
      <xdr:col>81</xdr:col>
      <xdr:colOff>101600</xdr:colOff>
      <xdr:row>94</xdr:row>
      <xdr:rowOff>107815</xdr:rowOff>
    </xdr:to>
    <xdr:sp macro="" textlink="">
      <xdr:nvSpPr>
        <xdr:cNvPr id="703" name="楕円 702"/>
        <xdr:cNvSpPr/>
      </xdr:nvSpPr>
      <xdr:spPr>
        <a:xfrm>
          <a:off x="15430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124342</xdr:rowOff>
    </xdr:from>
    <xdr:ext cx="599010" cy="259045"/>
    <xdr:sp macro="" textlink="">
      <xdr:nvSpPr>
        <xdr:cNvPr id="704" name="テキスト ボックス 703"/>
        <xdr:cNvSpPr txBox="1"/>
      </xdr:nvSpPr>
      <xdr:spPr>
        <a:xfrm>
          <a:off x="15181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25674</xdr:rowOff>
    </xdr:from>
    <xdr:to>
      <xdr:col>76</xdr:col>
      <xdr:colOff>165100</xdr:colOff>
      <xdr:row>94</xdr:row>
      <xdr:rowOff>127274</xdr:rowOff>
    </xdr:to>
    <xdr:sp macro="" textlink="">
      <xdr:nvSpPr>
        <xdr:cNvPr id="705" name="楕円 704"/>
        <xdr:cNvSpPr/>
      </xdr:nvSpPr>
      <xdr:spPr>
        <a:xfrm>
          <a:off x="14541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143801</xdr:rowOff>
    </xdr:from>
    <xdr:ext cx="599010" cy="259045"/>
    <xdr:sp macro="" textlink="">
      <xdr:nvSpPr>
        <xdr:cNvPr id="706" name="テキスト ボックス 705"/>
        <xdr:cNvSpPr txBox="1"/>
      </xdr:nvSpPr>
      <xdr:spPr>
        <a:xfrm>
          <a:off x="14292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34868</xdr:rowOff>
    </xdr:from>
    <xdr:to>
      <xdr:col>72</xdr:col>
      <xdr:colOff>38100</xdr:colOff>
      <xdr:row>94</xdr:row>
      <xdr:rowOff>136468</xdr:rowOff>
    </xdr:to>
    <xdr:sp macro="" textlink="">
      <xdr:nvSpPr>
        <xdr:cNvPr id="707" name="楕円 706"/>
        <xdr:cNvSpPr/>
      </xdr:nvSpPr>
      <xdr:spPr>
        <a:xfrm>
          <a:off x="13652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152995</xdr:rowOff>
    </xdr:from>
    <xdr:ext cx="599010" cy="259045"/>
    <xdr:sp macro="" textlink="">
      <xdr:nvSpPr>
        <xdr:cNvPr id="708" name="テキスト ボックス 707"/>
        <xdr:cNvSpPr txBox="1"/>
      </xdr:nvSpPr>
      <xdr:spPr>
        <a:xfrm>
          <a:off x="13403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71692</xdr:rowOff>
    </xdr:from>
    <xdr:to>
      <xdr:col>67</xdr:col>
      <xdr:colOff>101600</xdr:colOff>
      <xdr:row>95</xdr:row>
      <xdr:rowOff>1842</xdr:rowOff>
    </xdr:to>
    <xdr:sp macro="" textlink="">
      <xdr:nvSpPr>
        <xdr:cNvPr id="709" name="楕円 708"/>
        <xdr:cNvSpPr/>
      </xdr:nvSpPr>
      <xdr:spPr>
        <a:xfrm>
          <a:off x="12763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18369</xdr:rowOff>
    </xdr:from>
    <xdr:ext cx="599010" cy="259045"/>
    <xdr:sp macro="" textlink="">
      <xdr:nvSpPr>
        <xdr:cNvPr id="710" name="テキスト ボックス 709"/>
        <xdr:cNvSpPr txBox="1"/>
      </xdr:nvSpPr>
      <xdr:spPr>
        <a:xfrm>
          <a:off x="12514795" y="159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52070</xdr:rowOff>
    </xdr:from>
    <xdr:to>
      <xdr:col>116</xdr:col>
      <xdr:colOff>62864</xdr:colOff>
      <xdr:row>39</xdr:row>
      <xdr:rowOff>44450</xdr:rowOff>
    </xdr:to>
    <xdr:cxnSp macro="">
      <xdr:nvCxnSpPr>
        <xdr:cNvPr id="734" name="直線コネクタ 733"/>
        <xdr:cNvCxnSpPr/>
      </xdr:nvCxnSpPr>
      <xdr:spPr>
        <a:xfrm flipV="1">
          <a:off x="22159595" y="5709920"/>
          <a:ext cx="1269"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35"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170197</xdr:rowOff>
    </xdr:from>
    <xdr:ext cx="469744" cy="259045"/>
    <xdr:sp macro="" textlink="">
      <xdr:nvSpPr>
        <xdr:cNvPr id="737" name="諸支出金最大値テキスト"/>
        <xdr:cNvSpPr txBox="1"/>
      </xdr:nvSpPr>
      <xdr:spPr>
        <a:xfrm>
          <a:off x="22212300"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52070</xdr:rowOff>
    </xdr:from>
    <xdr:to>
      <xdr:col>116</xdr:col>
      <xdr:colOff>152400</xdr:colOff>
      <xdr:row>33</xdr:row>
      <xdr:rowOff>52070</xdr:rowOff>
    </xdr:to>
    <xdr:cxnSp macro="">
      <xdr:nvCxnSpPr>
        <xdr:cNvPr id="738" name="直線コネクタ 737"/>
        <xdr:cNvCxnSpPr/>
      </xdr:nvCxnSpPr>
      <xdr:spPr>
        <a:xfrm>
          <a:off x="22072600" y="57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52070</xdr:rowOff>
    </xdr:from>
    <xdr:to>
      <xdr:col>116</xdr:col>
      <xdr:colOff>63500</xdr:colOff>
      <xdr:row>35</xdr:row>
      <xdr:rowOff>16828</xdr:rowOff>
    </xdr:to>
    <xdr:cxnSp macro="">
      <xdr:nvCxnSpPr>
        <xdr:cNvPr id="739" name="直線コネクタ 738"/>
        <xdr:cNvCxnSpPr/>
      </xdr:nvCxnSpPr>
      <xdr:spPr>
        <a:xfrm flipV="1">
          <a:off x="21323300" y="5709920"/>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97426</xdr:rowOff>
    </xdr:from>
    <xdr:ext cx="378565" cy="259045"/>
    <xdr:sp macro="" textlink="">
      <xdr:nvSpPr>
        <xdr:cNvPr id="740" name="諸支出金平均値テキスト"/>
        <xdr:cNvSpPr txBox="1"/>
      </xdr:nvSpPr>
      <xdr:spPr>
        <a:xfrm>
          <a:off x="22212300" y="6612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41" name="フローチャート: 判断 740"/>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16828</xdr:rowOff>
    </xdr:from>
    <xdr:to>
      <xdr:col>111</xdr:col>
      <xdr:colOff>177800</xdr:colOff>
      <xdr:row>35</xdr:row>
      <xdr:rowOff>165608</xdr:rowOff>
    </xdr:to>
    <xdr:cxnSp macro="">
      <xdr:nvCxnSpPr>
        <xdr:cNvPr id="742" name="直線コネクタ 741"/>
        <xdr:cNvCxnSpPr/>
      </xdr:nvCxnSpPr>
      <xdr:spPr>
        <a:xfrm flipV="1">
          <a:off x="20434300" y="6017578"/>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127191</xdr:rowOff>
    </xdr:from>
    <xdr:to>
      <xdr:col>112</xdr:col>
      <xdr:colOff>38100</xdr:colOff>
      <xdr:row>39</xdr:row>
      <xdr:rowOff>57341</xdr:rowOff>
    </xdr:to>
    <xdr:sp macro="" textlink="">
      <xdr:nvSpPr>
        <xdr:cNvPr id="743" name="フローチャート: 判断 742"/>
        <xdr:cNvSpPr/>
      </xdr:nvSpPr>
      <xdr:spPr>
        <a:xfrm>
          <a:off x="212725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48468</xdr:rowOff>
    </xdr:from>
    <xdr:ext cx="378565" cy="259045"/>
    <xdr:sp macro="" textlink="">
      <xdr:nvSpPr>
        <xdr:cNvPr id="744" name="テキスト ボックス 743"/>
        <xdr:cNvSpPr txBox="1"/>
      </xdr:nvSpPr>
      <xdr:spPr>
        <a:xfrm>
          <a:off x="21134017" y="673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50546</xdr:rowOff>
    </xdr:from>
    <xdr:to>
      <xdr:col>107</xdr:col>
      <xdr:colOff>50800</xdr:colOff>
      <xdr:row>35</xdr:row>
      <xdr:rowOff>165608</xdr:rowOff>
    </xdr:to>
    <xdr:cxnSp macro="">
      <xdr:nvCxnSpPr>
        <xdr:cNvPr id="745" name="直線コネクタ 744"/>
        <xdr:cNvCxnSpPr/>
      </xdr:nvCxnSpPr>
      <xdr:spPr>
        <a:xfrm>
          <a:off x="19545300" y="5879846"/>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46" name="フローチャート: 判断 745"/>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47" name="テキスト ボックス 746"/>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34544</xdr:rowOff>
    </xdr:from>
    <xdr:to>
      <xdr:col>102</xdr:col>
      <xdr:colOff>114300</xdr:colOff>
      <xdr:row>34</xdr:row>
      <xdr:rowOff>50546</xdr:rowOff>
    </xdr:to>
    <xdr:cxnSp macro="">
      <xdr:nvCxnSpPr>
        <xdr:cNvPr id="748" name="直線コネクタ 747"/>
        <xdr:cNvCxnSpPr/>
      </xdr:nvCxnSpPr>
      <xdr:spPr>
        <a:xfrm>
          <a:off x="18656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148717</xdr:rowOff>
    </xdr:from>
    <xdr:to>
      <xdr:col>102</xdr:col>
      <xdr:colOff>165100</xdr:colOff>
      <xdr:row>38</xdr:row>
      <xdr:rowOff>78867</xdr:rowOff>
    </xdr:to>
    <xdr:sp macro="" textlink="">
      <xdr:nvSpPr>
        <xdr:cNvPr id="749" name="フローチャート: 判断 748"/>
        <xdr:cNvSpPr/>
      </xdr:nvSpPr>
      <xdr:spPr>
        <a:xfrm>
          <a:off x="19494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69994</xdr:rowOff>
    </xdr:from>
    <xdr:ext cx="378565" cy="259045"/>
    <xdr:sp macro="" textlink="">
      <xdr:nvSpPr>
        <xdr:cNvPr id="750" name="テキスト ボックス 749"/>
        <xdr:cNvSpPr txBox="1"/>
      </xdr:nvSpPr>
      <xdr:spPr>
        <a:xfrm>
          <a:off x="19356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98044</xdr:rowOff>
    </xdr:from>
    <xdr:to>
      <xdr:col>98</xdr:col>
      <xdr:colOff>38100</xdr:colOff>
      <xdr:row>39</xdr:row>
      <xdr:rowOff>28194</xdr:rowOff>
    </xdr:to>
    <xdr:sp macro="" textlink="">
      <xdr:nvSpPr>
        <xdr:cNvPr id="751" name="フローチャート: 判断 750"/>
        <xdr:cNvSpPr/>
      </xdr:nvSpPr>
      <xdr:spPr>
        <a:xfrm>
          <a:off x="18605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19321</xdr:rowOff>
    </xdr:from>
    <xdr:ext cx="378565" cy="259045"/>
    <xdr:sp macro="" textlink="">
      <xdr:nvSpPr>
        <xdr:cNvPr id="752" name="テキスト ボックス 751"/>
        <xdr:cNvSpPr txBox="1"/>
      </xdr:nvSpPr>
      <xdr:spPr>
        <a:xfrm>
          <a:off x="18467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1270</xdr:rowOff>
    </xdr:from>
    <xdr:to>
      <xdr:col>116</xdr:col>
      <xdr:colOff>114300</xdr:colOff>
      <xdr:row>33</xdr:row>
      <xdr:rowOff>102870</xdr:rowOff>
    </xdr:to>
    <xdr:sp macro="" textlink="">
      <xdr:nvSpPr>
        <xdr:cNvPr id="758" name="楕円 757"/>
        <xdr:cNvSpPr/>
      </xdr:nvSpPr>
      <xdr:spPr>
        <a:xfrm>
          <a:off x="22110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125747</xdr:rowOff>
    </xdr:from>
    <xdr:ext cx="469744" cy="259045"/>
    <xdr:sp macro="" textlink="">
      <xdr:nvSpPr>
        <xdr:cNvPr id="759" name="諸支出金該当値テキスト"/>
        <xdr:cNvSpPr txBox="1"/>
      </xdr:nvSpPr>
      <xdr:spPr>
        <a:xfrm>
          <a:off x="222123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137478</xdr:rowOff>
    </xdr:from>
    <xdr:to>
      <xdr:col>112</xdr:col>
      <xdr:colOff>38100</xdr:colOff>
      <xdr:row>35</xdr:row>
      <xdr:rowOff>67628</xdr:rowOff>
    </xdr:to>
    <xdr:sp macro="" textlink="">
      <xdr:nvSpPr>
        <xdr:cNvPr id="760" name="楕円 759"/>
        <xdr:cNvSpPr/>
      </xdr:nvSpPr>
      <xdr:spPr>
        <a:xfrm>
          <a:off x="21272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84155</xdr:rowOff>
    </xdr:from>
    <xdr:ext cx="469744" cy="259045"/>
    <xdr:sp macro="" textlink="">
      <xdr:nvSpPr>
        <xdr:cNvPr id="761" name="テキスト ボックス 760"/>
        <xdr:cNvSpPr txBox="1"/>
      </xdr:nvSpPr>
      <xdr:spPr>
        <a:xfrm>
          <a:off x="21088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114808</xdr:rowOff>
    </xdr:from>
    <xdr:to>
      <xdr:col>107</xdr:col>
      <xdr:colOff>101600</xdr:colOff>
      <xdr:row>36</xdr:row>
      <xdr:rowOff>44958</xdr:rowOff>
    </xdr:to>
    <xdr:sp macro="" textlink="">
      <xdr:nvSpPr>
        <xdr:cNvPr id="762" name="楕円 761"/>
        <xdr:cNvSpPr/>
      </xdr:nvSpPr>
      <xdr:spPr>
        <a:xfrm>
          <a:off x="20383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61485</xdr:rowOff>
    </xdr:from>
    <xdr:ext cx="469744" cy="259045"/>
    <xdr:sp macro="" textlink="">
      <xdr:nvSpPr>
        <xdr:cNvPr id="763" name="テキスト ボックス 762"/>
        <xdr:cNvSpPr txBox="1"/>
      </xdr:nvSpPr>
      <xdr:spPr>
        <a:xfrm>
          <a:off x="20199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171196</xdr:rowOff>
    </xdr:from>
    <xdr:to>
      <xdr:col>102</xdr:col>
      <xdr:colOff>165100</xdr:colOff>
      <xdr:row>34</xdr:row>
      <xdr:rowOff>101346</xdr:rowOff>
    </xdr:to>
    <xdr:sp macro="" textlink="">
      <xdr:nvSpPr>
        <xdr:cNvPr id="764" name="楕円 763"/>
        <xdr:cNvSpPr/>
      </xdr:nvSpPr>
      <xdr:spPr>
        <a:xfrm>
          <a:off x="19494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117873</xdr:rowOff>
    </xdr:from>
    <xdr:ext cx="469744" cy="259045"/>
    <xdr:sp macro="" textlink="">
      <xdr:nvSpPr>
        <xdr:cNvPr id="765" name="テキスト ボックス 764"/>
        <xdr:cNvSpPr txBox="1"/>
      </xdr:nvSpPr>
      <xdr:spPr>
        <a:xfrm>
          <a:off x="19310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楕円 765"/>
        <xdr:cNvSpPr/>
      </xdr:nvSpPr>
      <xdr:spPr>
        <a:xfrm>
          <a:off x="18605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101871</xdr:rowOff>
    </xdr:from>
    <xdr:ext cx="469744" cy="259045"/>
    <xdr:sp macro="" textlink="">
      <xdr:nvSpPr>
        <xdr:cNvPr id="767" name="テキスト ボックス 766"/>
        <xdr:cNvSpPr txBox="1"/>
      </xdr:nvSpPr>
      <xdr:spPr>
        <a:xfrm>
          <a:off x="18421428"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衛生費は、住民一人当たり</a:t>
          </a:r>
          <a:r>
            <a:rPr lang="en-US" altLang="ja-JP" sz="1400">
              <a:effectLst/>
            </a:rPr>
            <a:t>132,725</a:t>
          </a:r>
          <a:r>
            <a:rPr lang="ja-JP" altLang="en-US" sz="1400">
              <a:effectLst/>
            </a:rPr>
            <a:t>円となっており、前年度から大きく増加している。普通建設事業の増（コミュニティプラント改修事業・最終処分場整備事業等）によるものである。</a:t>
          </a:r>
          <a:endParaRPr lang="en-US" altLang="ja-JP" sz="1400">
            <a:effectLst/>
          </a:endParaRPr>
        </a:p>
        <a:p>
          <a:r>
            <a:rPr lang="ja-JP" altLang="en-US" sz="1400">
              <a:effectLst/>
            </a:rPr>
            <a:t>消防費は、住民一人当たり</a:t>
          </a:r>
          <a:r>
            <a:rPr lang="en-US" altLang="ja-JP" sz="1400">
              <a:effectLst/>
            </a:rPr>
            <a:t>57,536</a:t>
          </a:r>
          <a:r>
            <a:rPr lang="ja-JP" altLang="en-US" sz="1400">
              <a:effectLst/>
            </a:rPr>
            <a:t>円となっており、前年度から大きく増加している。救助工作車整備事業による増である。災害復旧費は、</a:t>
          </a:r>
          <a:r>
            <a:rPr lang="en-US" altLang="ja-JP" sz="1400">
              <a:effectLst/>
            </a:rPr>
            <a:t>7</a:t>
          </a:r>
          <a:r>
            <a:rPr lang="ja-JP" altLang="en-US" sz="1400">
              <a:effectLst/>
            </a:rPr>
            <a:t>月豪雨の影響で前年度から大きく増加し、</a:t>
          </a:r>
          <a:endParaRPr lang="en-US" altLang="ja-JP" sz="1400">
            <a:effectLst/>
          </a:endParaRPr>
        </a:p>
        <a:p>
          <a:r>
            <a:rPr lang="en-US" altLang="ja-JP" sz="1400">
              <a:effectLst/>
            </a:rPr>
            <a:t>16,201</a:t>
          </a:r>
          <a:r>
            <a:rPr lang="ja-JP" altLang="en-US" sz="1400">
              <a:effectLst/>
            </a:rPr>
            <a:t>円となった。諸支出金は、住民一人当たり</a:t>
          </a:r>
          <a:r>
            <a:rPr lang="en-US" altLang="ja-JP" sz="1400">
              <a:effectLst/>
            </a:rPr>
            <a:t>5,360</a:t>
          </a:r>
          <a:r>
            <a:rPr lang="ja-JP" altLang="en-US" sz="1400">
              <a:effectLst/>
            </a:rPr>
            <a:t>円で、前年度から大きく増加している。魚島船舶事業会計繰出金の増によるものである。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実質収支については、平成２５年度まではほぼ横ばいで推移していたが、平成２６年度は岩城保育所整備事業等の大規模な建設事業により普通建設事業費が増大したため悪化し、平成２７～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年度も改善されていない。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また、平成３０年度は７月豪雨による災害の影響もあり、実質単年度収支が大きく下がった。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年連続で赤字となった。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人件費・公債費・繰出金の負担が大きく、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一般財源の確保が厳しい状況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が続くため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、財政調整基金をはじめとする各種基金の取り崩しによる財政運営が強いられるため、徹底した経費削減が必要となる。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連結実質赤字比率については、全会計において黒字であり、赤字比率はない。しかしながら、実質収支比率同様、今後は一般財源の確保</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が厳しい状況となる見込みであり、財政調整基金をはじめとする各種基金の運用による財政運営が求められるため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実質公債費比率は３ヶ年平均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１１．４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元利償還金の増額が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影響している。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今後は普通交付税及び臨時財政対策債発行可能額の減額等の影響に伴い比率の増が見込まれるため、普通交付税算入率の高い辺地対策事業債など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財政運営に有利な地方債の発行に努め、あわせて実施事業の精査を行うことで、公債費の抑制を図り、引き続き低水準を維持する。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となった。分子の将来負担額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減額（地方債現在高の減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、それ以上に充当可能財源が減額となったことが増加した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一般財源の不足に伴う基金の取崩しも発生しているめ、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大きく減額となった。平成３０年度は７月豪雨に伴う災害経費が発生したことも一般財源が不足した要因である。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財政調整基金と減債基金を合わせると約１８億６千万円で、標準財政規模からみると基金残高は多くあると言える。しかしながら、人口減少が想定以上に加速して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今後も不測の事態に備え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基金総額は一定を保っていく予定である。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ふるさとの振興を円滑かつ効果的に行うことを目的としている。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町民の連帯の強化又は地域振興に要する経費の財源に充てることを目的としている。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政の広域化の要請に対処し、効率化と均衡のある発展を促進するため今治地区広域市町村圏の振興に関する施策の推進を図ることを目的としている。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水と土保全基金・・・土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地改良施設の公益的機能を有効に発揮し、集落住民の共同活動を促進することを目的としている。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ふるさと整備基金は、地域振興に係る事業の推進により、近年は充当金額が増えている。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地域振興基金は、合併特例債を充当して平成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り、令和元年度まで３年間の計画で毎年１億円ずつ積み立てる。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ふるさと整備基金は、充当対象となる事業を推進し、引き続き財源として活用する。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地域振興基金は、合併特例債の償還に合わせ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から年間約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万円を事業の財源に充てる予定である。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や７月豪雨による災害の影響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等の理由により一般財源が不足している。そのため、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年連続で取崩しとなった。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標準財政規模からみると基金残高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（約１１億円）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は十分があるが、人口減少が進んでおり、一般財源の確保が年々困難になると予想されるため、一定の金額を保つ予定である。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当初計画通り５千万円を積み立てたが、公債費の増加に伴う一般財源の確保のため、年度末に８千万円を取り崩した。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今後数年間は公債費が大きく減少する見込みがないため、減債基金を取り崩しながら一般財源を確保していく。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有形固定資産減価償却率は全国平均よりも低く、建物の老朽化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進んでいないが、岩城橋開通（令和３年度予定）を見越した公共施設の適正配置を早期に検討し、個別施設計画（公共施設等総合管理計画）の策定を進めていきたい。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105728</xdr:rowOff>
    </xdr:from>
    <xdr:to>
      <xdr:col>23</xdr:col>
      <xdr:colOff>136525</xdr:colOff>
      <xdr:row>32</xdr:row>
      <xdr:rowOff>35878</xdr:rowOff>
    </xdr:to>
    <xdr:sp macro="" textlink="">
      <xdr:nvSpPr>
        <xdr:cNvPr id="79" name="楕円 78"/>
        <xdr:cNvSpPr/>
      </xdr:nvSpPr>
      <xdr:spPr>
        <a:xfrm>
          <a:off x="47117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84155</xdr:rowOff>
    </xdr:from>
    <xdr:ext cx="405111" cy="259045"/>
    <xdr:sp macro="" textlink="">
      <xdr:nvSpPr>
        <xdr:cNvPr id="80" name="有形固定資産減価償却率該当値テキスト"/>
        <xdr:cNvSpPr txBox="1"/>
      </xdr:nvSpPr>
      <xdr:spPr>
        <a:xfrm>
          <a:off x="4813300" y="5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134514</xdr:rowOff>
    </xdr:from>
    <xdr:to>
      <xdr:col>19</xdr:col>
      <xdr:colOff>187325</xdr:colOff>
      <xdr:row>32</xdr:row>
      <xdr:rowOff>64664</xdr:rowOff>
    </xdr:to>
    <xdr:sp macro="" textlink="">
      <xdr:nvSpPr>
        <xdr:cNvPr id="81" name="楕円 80"/>
        <xdr:cNvSpPr/>
      </xdr:nvSpPr>
      <xdr:spPr>
        <a:xfrm>
          <a:off x="4000500" y="5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13864</xdr:rowOff>
    </xdr:to>
    <xdr:cxnSp macro="">
      <xdr:nvCxnSpPr>
        <xdr:cNvPr id="82" name="直線コネクタ 81"/>
        <xdr:cNvCxnSpPr/>
      </xdr:nvCxnSpPr>
      <xdr:spPr>
        <a:xfrm flipV="1">
          <a:off x="4051300" y="5471478"/>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3" name="楕円 82"/>
        <xdr:cNvSpPr/>
      </xdr:nvSpPr>
      <xdr:spPr>
        <a:xfrm>
          <a:off x="3238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32</xdr:row>
      <xdr:rowOff>13864</xdr:rowOff>
    </xdr:to>
    <xdr:cxnSp macro="">
      <xdr:nvCxnSpPr>
        <xdr:cNvPr id="84" name="直線コネクタ 83"/>
        <xdr:cNvCxnSpPr/>
      </xdr:nvCxnSpPr>
      <xdr:spPr>
        <a:xfrm>
          <a:off x="3289300" y="5318548"/>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12171</xdr:rowOff>
    </xdr:from>
    <xdr:to>
      <xdr:col>11</xdr:col>
      <xdr:colOff>187325</xdr:colOff>
      <xdr:row>31</xdr:row>
      <xdr:rowOff>113771</xdr:rowOff>
    </xdr:to>
    <xdr:sp macro="" textlink="">
      <xdr:nvSpPr>
        <xdr:cNvPr id="85" name="楕円 84"/>
        <xdr:cNvSpPr/>
      </xdr:nvSpPr>
      <xdr:spPr>
        <a:xfrm>
          <a:off x="24765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62971</xdr:rowOff>
    </xdr:to>
    <xdr:cxnSp macro="">
      <xdr:nvCxnSpPr>
        <xdr:cNvPr id="86" name="直線コネクタ 85"/>
        <xdr:cNvCxnSpPr/>
      </xdr:nvCxnSpPr>
      <xdr:spPr>
        <a:xfrm flipV="1">
          <a:off x="2527300" y="5318548"/>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xdr:cNvSpPr txBox="1"/>
      </xdr:nvSpPr>
      <xdr:spPr>
        <a:xfrm>
          <a:off x="2324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55791</xdr:rowOff>
    </xdr:from>
    <xdr:ext cx="405111" cy="259045"/>
    <xdr:sp macro="" textlink="">
      <xdr:nvSpPr>
        <xdr:cNvPr id="90" name="n_1mainValue有形固定資産減価償却率"/>
        <xdr:cNvSpPr txBox="1"/>
      </xdr:nvSpPr>
      <xdr:spPr>
        <a:xfrm>
          <a:off x="3836044" y="554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1" name="n_2mainValue有形固定資産減価償却率"/>
        <xdr:cNvSpPr txBox="1"/>
      </xdr:nvSpPr>
      <xdr:spPr>
        <a:xfrm>
          <a:off x="30867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104898</xdr:rowOff>
    </xdr:from>
    <xdr:ext cx="405111" cy="259045"/>
    <xdr:sp macro="" textlink="">
      <xdr:nvSpPr>
        <xdr:cNvPr id="92" name="n_3mainValue有形固定資産減価償却率"/>
        <xdr:cNvSpPr txBox="1"/>
      </xdr:nvSpPr>
      <xdr:spPr>
        <a:xfrm>
          <a:off x="2324744"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公債費の構成比は</a:t>
          </a:r>
          <a:r>
            <a:rPr kumimoji="1" lang="ja-JP" altLang="en-US" sz="1100">
              <a:solidFill>
                <a:schemeClr val="dk1"/>
              </a:solidFill>
              <a:effectLst/>
              <a:latin typeface="+mn-lt"/>
              <a:ea typeface="+mn-ea"/>
              <a:cs typeface="+mn-cs"/>
            </a:rPr>
            <a:t>大きいが</a:t>
          </a:r>
          <a:r>
            <a:rPr kumimoji="1" lang="ja-JP" altLang="ja-JP" sz="1100">
              <a:solidFill>
                <a:schemeClr val="dk1"/>
              </a:solidFill>
              <a:effectLst/>
              <a:latin typeface="+mn-lt"/>
              <a:ea typeface="+mn-ea"/>
              <a:cs typeface="+mn-cs"/>
            </a:rPr>
            <a:t>、その反面、償還は進んでいるため、地方債残高は減少し、将来的な負担は軽減されている。しかしながら、債務償還可能年数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類似団体よりも若干高</a:t>
          </a:r>
          <a:r>
            <a:rPr kumimoji="1" lang="ja-JP" altLang="en-US" sz="1100">
              <a:solidFill>
                <a:schemeClr val="dk1"/>
              </a:solidFill>
              <a:effectLst/>
              <a:latin typeface="+mn-lt"/>
              <a:ea typeface="+mn-ea"/>
              <a:cs typeface="+mn-cs"/>
            </a:rPr>
            <a:t>く、前年度数値に比べても類似団体が減少している中、本町は上昇していることから、</a:t>
          </a:r>
          <a:r>
            <a:rPr kumimoji="1" lang="ja-JP" altLang="ja-JP" sz="1100">
              <a:solidFill>
                <a:schemeClr val="dk1"/>
              </a:solidFill>
              <a:effectLst/>
              <a:latin typeface="+mn-lt"/>
              <a:ea typeface="+mn-ea"/>
              <a:cs typeface="+mn-cs"/>
            </a:rPr>
            <a:t>今後は地方債の借入額と残高のバランスを見ながら、公債費のコントロールを進めていきたい。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5353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xdr:rowOff>
    </xdr:from>
    <xdr:to>
      <xdr:col>76</xdr:col>
      <xdr:colOff>73025</xdr:colOff>
      <xdr:row>30</xdr:row>
      <xdr:rowOff>114060</xdr:rowOff>
    </xdr:to>
    <xdr:sp macro="" textlink="">
      <xdr:nvSpPr>
        <xdr:cNvPr id="134" name="楕円 133"/>
        <xdr:cNvSpPr/>
      </xdr:nvSpPr>
      <xdr:spPr>
        <a:xfrm>
          <a:off x="14744700" y="5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35337</xdr:rowOff>
    </xdr:from>
    <xdr:ext cx="469744" cy="259045"/>
    <xdr:sp macro="" textlink="">
      <xdr:nvSpPr>
        <xdr:cNvPr id="135" name="債務償還比率該当値テキスト"/>
        <xdr:cNvSpPr txBox="1"/>
      </xdr:nvSpPr>
      <xdr:spPr>
        <a:xfrm>
          <a:off x="14846300" y="50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45805</xdr:rowOff>
    </xdr:from>
    <xdr:to>
      <xdr:col>72</xdr:col>
      <xdr:colOff>123825</xdr:colOff>
      <xdr:row>30</xdr:row>
      <xdr:rowOff>147405</xdr:rowOff>
    </xdr:to>
    <xdr:sp macro="" textlink="">
      <xdr:nvSpPr>
        <xdr:cNvPr id="136" name="楕円 135"/>
        <xdr:cNvSpPr/>
      </xdr:nvSpPr>
      <xdr:spPr>
        <a:xfrm>
          <a:off x="14033500" y="51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63260</xdr:rowOff>
    </xdr:from>
    <xdr:to>
      <xdr:col>76</xdr:col>
      <xdr:colOff>22225</xdr:colOff>
      <xdr:row>30</xdr:row>
      <xdr:rowOff>96605</xdr:rowOff>
    </xdr:to>
    <xdr:cxnSp macro="">
      <xdr:nvCxnSpPr>
        <xdr:cNvPr id="137" name="直線コネクタ 136"/>
        <xdr:cNvCxnSpPr/>
      </xdr:nvCxnSpPr>
      <xdr:spPr>
        <a:xfrm flipV="1">
          <a:off x="14084300" y="5206760"/>
          <a:ext cx="7112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54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163932</xdr:rowOff>
    </xdr:from>
    <xdr:ext cx="469744" cy="259045"/>
    <xdr:sp macro="" textlink="">
      <xdr:nvSpPr>
        <xdr:cNvPr id="139" name="n_1mainValue債務償還比率"/>
        <xdr:cNvSpPr txBox="1"/>
      </xdr:nvSpPr>
      <xdr:spPr>
        <a:xfrm>
          <a:off x="13836727" y="49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1" name="楕円 70"/>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2" name="【道路】&#10;有形固定資産減価償却率該当値テキスト"/>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3" name="楕円 72"/>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43815</xdr:rowOff>
    </xdr:to>
    <xdr:cxnSp macro="">
      <xdr:nvCxnSpPr>
        <xdr:cNvPr id="74" name="直線コネクタ 73"/>
        <xdr:cNvCxnSpPr/>
      </xdr:nvCxnSpPr>
      <xdr:spPr>
        <a:xfrm>
          <a:off x="3797300" y="6697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5" name="楕円 74"/>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39</xdr:row>
      <xdr:rowOff>11430</xdr:rowOff>
    </xdr:to>
    <xdr:cxnSp macro="">
      <xdr:nvCxnSpPr>
        <xdr:cNvPr id="76" name="直線コネクタ 75"/>
        <xdr:cNvCxnSpPr/>
      </xdr:nvCxnSpPr>
      <xdr:spPr>
        <a:xfrm>
          <a:off x="2908300" y="6438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7" name="楕円 76"/>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104775</xdr:rowOff>
    </xdr:to>
    <xdr:cxnSp macro="">
      <xdr:nvCxnSpPr>
        <xdr:cNvPr id="78" name="直線コネクタ 77"/>
        <xdr:cNvCxnSpPr/>
      </xdr:nvCxnSpPr>
      <xdr:spPr>
        <a:xfrm flipV="1">
          <a:off x="2019300" y="6438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2"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3"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4" name="n_3main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153702</xdr:rowOff>
    </xdr:from>
    <xdr:to>
      <xdr:col>55</xdr:col>
      <xdr:colOff>50800</xdr:colOff>
      <xdr:row>42</xdr:row>
      <xdr:rowOff>83852</xdr:rowOff>
    </xdr:to>
    <xdr:sp macro="" textlink="">
      <xdr:nvSpPr>
        <xdr:cNvPr id="123" name="楕円 122"/>
        <xdr:cNvSpPr/>
      </xdr:nvSpPr>
      <xdr:spPr>
        <a:xfrm>
          <a:off x="10426700" y="71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153826</xdr:rowOff>
    </xdr:from>
    <xdr:to>
      <xdr:col>50</xdr:col>
      <xdr:colOff>165100</xdr:colOff>
      <xdr:row>42</xdr:row>
      <xdr:rowOff>83976</xdr:rowOff>
    </xdr:to>
    <xdr:sp macro="" textlink="">
      <xdr:nvSpPr>
        <xdr:cNvPr id="125" name="楕円 124"/>
        <xdr:cNvSpPr/>
      </xdr:nvSpPr>
      <xdr:spPr>
        <a:xfrm>
          <a:off x="9588500" y="7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33052</xdr:rowOff>
    </xdr:from>
    <xdr:to>
      <xdr:col>55</xdr:col>
      <xdr:colOff>0</xdr:colOff>
      <xdr:row>42</xdr:row>
      <xdr:rowOff>33176</xdr:rowOff>
    </xdr:to>
    <xdr:cxnSp macro="">
      <xdr:nvCxnSpPr>
        <xdr:cNvPr id="126" name="直線コネクタ 125"/>
        <xdr:cNvCxnSpPr/>
      </xdr:nvCxnSpPr>
      <xdr:spPr>
        <a:xfrm flipV="1">
          <a:off x="9639300" y="7233952"/>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149351</xdr:rowOff>
    </xdr:from>
    <xdr:to>
      <xdr:col>46</xdr:col>
      <xdr:colOff>38100</xdr:colOff>
      <xdr:row>42</xdr:row>
      <xdr:rowOff>79501</xdr:rowOff>
    </xdr:to>
    <xdr:sp macro="" textlink="">
      <xdr:nvSpPr>
        <xdr:cNvPr id="127" name="楕円 126"/>
        <xdr:cNvSpPr/>
      </xdr:nvSpPr>
      <xdr:spPr>
        <a:xfrm>
          <a:off x="8699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28701</xdr:rowOff>
    </xdr:from>
    <xdr:to>
      <xdr:col>50</xdr:col>
      <xdr:colOff>114300</xdr:colOff>
      <xdr:row>42</xdr:row>
      <xdr:rowOff>33176</xdr:rowOff>
    </xdr:to>
    <xdr:cxnSp macro="">
      <xdr:nvCxnSpPr>
        <xdr:cNvPr id="128" name="直線コネクタ 127"/>
        <xdr:cNvCxnSpPr/>
      </xdr:nvCxnSpPr>
      <xdr:spPr>
        <a:xfrm>
          <a:off x="8750300" y="722960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149476</xdr:rowOff>
    </xdr:from>
    <xdr:to>
      <xdr:col>41</xdr:col>
      <xdr:colOff>101600</xdr:colOff>
      <xdr:row>42</xdr:row>
      <xdr:rowOff>79626</xdr:rowOff>
    </xdr:to>
    <xdr:sp macro="" textlink="">
      <xdr:nvSpPr>
        <xdr:cNvPr id="129" name="楕円 128"/>
        <xdr:cNvSpPr/>
      </xdr:nvSpPr>
      <xdr:spPr>
        <a:xfrm>
          <a:off x="7810500" y="71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28701</xdr:rowOff>
    </xdr:from>
    <xdr:to>
      <xdr:col>45</xdr:col>
      <xdr:colOff>177800</xdr:colOff>
      <xdr:row>42</xdr:row>
      <xdr:rowOff>28826</xdr:rowOff>
    </xdr:to>
    <xdr:cxnSp macro="">
      <xdr:nvCxnSpPr>
        <xdr:cNvPr id="130" name="直線コネクタ 129"/>
        <xdr:cNvCxnSpPr/>
      </xdr:nvCxnSpPr>
      <xdr:spPr>
        <a:xfrm flipV="1">
          <a:off x="7861300" y="7229601"/>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75103</xdr:rowOff>
    </xdr:from>
    <xdr:ext cx="534377" cy="259045"/>
    <xdr:sp macro="" textlink="">
      <xdr:nvSpPr>
        <xdr:cNvPr id="134" name="n_1mainValue【道路】&#10;一人当たり延長"/>
        <xdr:cNvSpPr txBox="1"/>
      </xdr:nvSpPr>
      <xdr:spPr>
        <a:xfrm>
          <a:off x="9359411" y="7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96028</xdr:rowOff>
    </xdr:from>
    <xdr:ext cx="534377" cy="259045"/>
    <xdr:sp macro="" textlink="">
      <xdr:nvSpPr>
        <xdr:cNvPr id="135" name="n_2mainValue【道路】&#10;一人当たり延長"/>
        <xdr:cNvSpPr txBox="1"/>
      </xdr:nvSpPr>
      <xdr:spPr>
        <a:xfrm>
          <a:off x="8483111" y="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96153</xdr:rowOff>
    </xdr:from>
    <xdr:ext cx="534377" cy="259045"/>
    <xdr:sp macro="" textlink="">
      <xdr:nvSpPr>
        <xdr:cNvPr id="136" name="n_3mainValue【道路】&#10;一人当たり延長"/>
        <xdr:cNvSpPr txBox="1"/>
      </xdr:nvSpPr>
      <xdr:spPr>
        <a:xfrm>
          <a:off x="7594111" y="69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177" name="楕円 176"/>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69686</xdr:rowOff>
    </xdr:from>
    <xdr:ext cx="405111" cy="259045"/>
    <xdr:sp macro="" textlink="">
      <xdr:nvSpPr>
        <xdr:cNvPr id="178" name="【橋りょう・トンネル】&#10;有形固定資産減価償却率該当値テキスト"/>
        <xdr:cNvSpPr txBox="1"/>
      </xdr:nvSpPr>
      <xdr:spPr>
        <a:xfrm>
          <a:off x="4673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79" name="楕円 178"/>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142059</xdr:rowOff>
    </xdr:to>
    <xdr:cxnSp macro="">
      <xdr:nvCxnSpPr>
        <xdr:cNvPr id="180" name="直線コネクタ 179"/>
        <xdr:cNvCxnSpPr/>
      </xdr:nvCxnSpPr>
      <xdr:spPr>
        <a:xfrm>
          <a:off x="3797300" y="10231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81" name="楕円 180"/>
        <xdr:cNvSpPr/>
      </xdr:nvSpPr>
      <xdr:spPr>
        <a:xfrm>
          <a:off x="2857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130628</xdr:rowOff>
    </xdr:to>
    <xdr:cxnSp macro="">
      <xdr:nvCxnSpPr>
        <xdr:cNvPr id="182" name="直線コネクタ 181"/>
        <xdr:cNvCxnSpPr/>
      </xdr:nvCxnSpPr>
      <xdr:spPr>
        <a:xfrm flipV="1">
          <a:off x="2908300" y="102314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3" name="楕円 182"/>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158387</xdr:rowOff>
    </xdr:to>
    <xdr:cxnSp macro="">
      <xdr:nvCxnSpPr>
        <xdr:cNvPr id="184" name="直線コネクタ 183"/>
        <xdr:cNvCxnSpPr/>
      </xdr:nvCxnSpPr>
      <xdr:spPr>
        <a:xfrm flipV="1">
          <a:off x="2019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157860</xdr:rowOff>
    </xdr:from>
    <xdr:ext cx="405111" cy="259045"/>
    <xdr:sp macro="" textlink="">
      <xdr:nvSpPr>
        <xdr:cNvPr id="188" name="n_1mainValue【橋りょう・トンネル】&#10;有形固定資産減価償却率"/>
        <xdr:cNvSpPr txBox="1"/>
      </xdr:nvSpPr>
      <xdr:spPr>
        <a:xfrm>
          <a:off x="3582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xdr:rowOff>
    </xdr:from>
    <xdr:ext cx="405111" cy="259045"/>
    <xdr:sp macro="" textlink="">
      <xdr:nvSpPr>
        <xdr:cNvPr id="189" name="n_2mainValue【橋りょう・トンネル】&#10;有形固定資産減価償却率"/>
        <xdr:cNvSpPr txBox="1"/>
      </xdr:nvSpPr>
      <xdr:spPr>
        <a:xfrm>
          <a:off x="2705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28864</xdr:rowOff>
    </xdr:from>
    <xdr:ext cx="405111" cy="259045"/>
    <xdr:sp macro="" textlink="">
      <xdr:nvSpPr>
        <xdr:cNvPr id="190" name="n_3mainValue【橋りょう・トンネル】&#10;有形固定資産減価償却率"/>
        <xdr:cNvSpPr txBox="1"/>
      </xdr:nvSpPr>
      <xdr:spPr>
        <a:xfrm>
          <a:off x="1816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84930</xdr:rowOff>
    </xdr:from>
    <xdr:to>
      <xdr:col>55</xdr:col>
      <xdr:colOff>50800</xdr:colOff>
      <xdr:row>64</xdr:row>
      <xdr:rowOff>15080</xdr:rowOff>
    </xdr:to>
    <xdr:sp macro="" textlink="">
      <xdr:nvSpPr>
        <xdr:cNvPr id="227" name="楕円 226"/>
        <xdr:cNvSpPr/>
      </xdr:nvSpPr>
      <xdr:spPr>
        <a:xfrm>
          <a:off x="104267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171307</xdr:rowOff>
    </xdr:from>
    <xdr:ext cx="534377" cy="259045"/>
    <xdr:sp macro="" textlink="">
      <xdr:nvSpPr>
        <xdr:cNvPr id="228" name="【橋りょう・トンネル】&#10;一人当たり有形固定資産（償却資産）額該当値テキスト"/>
        <xdr:cNvSpPr txBox="1"/>
      </xdr:nvSpPr>
      <xdr:spPr>
        <a:xfrm>
          <a:off x="10515600" y="1080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87890</xdr:rowOff>
    </xdr:from>
    <xdr:to>
      <xdr:col>50</xdr:col>
      <xdr:colOff>165100</xdr:colOff>
      <xdr:row>64</xdr:row>
      <xdr:rowOff>18040</xdr:rowOff>
    </xdr:to>
    <xdr:sp macro="" textlink="">
      <xdr:nvSpPr>
        <xdr:cNvPr id="229" name="楕円 228"/>
        <xdr:cNvSpPr/>
      </xdr:nvSpPr>
      <xdr:spPr>
        <a:xfrm>
          <a:off x="9588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135730</xdr:rowOff>
    </xdr:from>
    <xdr:to>
      <xdr:col>55</xdr:col>
      <xdr:colOff>0</xdr:colOff>
      <xdr:row>63</xdr:row>
      <xdr:rowOff>138690</xdr:rowOff>
    </xdr:to>
    <xdr:cxnSp macro="">
      <xdr:nvCxnSpPr>
        <xdr:cNvPr id="230" name="直線コネクタ 229"/>
        <xdr:cNvCxnSpPr/>
      </xdr:nvCxnSpPr>
      <xdr:spPr>
        <a:xfrm flipV="1">
          <a:off x="9639300" y="10937080"/>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89817</xdr:rowOff>
    </xdr:from>
    <xdr:to>
      <xdr:col>46</xdr:col>
      <xdr:colOff>38100</xdr:colOff>
      <xdr:row>64</xdr:row>
      <xdr:rowOff>19967</xdr:rowOff>
    </xdr:to>
    <xdr:sp macro="" textlink="">
      <xdr:nvSpPr>
        <xdr:cNvPr id="231" name="楕円 230"/>
        <xdr:cNvSpPr/>
      </xdr:nvSpPr>
      <xdr:spPr>
        <a:xfrm>
          <a:off x="8699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138690</xdr:rowOff>
    </xdr:from>
    <xdr:to>
      <xdr:col>50</xdr:col>
      <xdr:colOff>114300</xdr:colOff>
      <xdr:row>63</xdr:row>
      <xdr:rowOff>140617</xdr:rowOff>
    </xdr:to>
    <xdr:cxnSp macro="">
      <xdr:nvCxnSpPr>
        <xdr:cNvPr id="232" name="直線コネクタ 231"/>
        <xdr:cNvCxnSpPr/>
      </xdr:nvCxnSpPr>
      <xdr:spPr>
        <a:xfrm flipV="1">
          <a:off x="8750300" y="109400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90230</xdr:rowOff>
    </xdr:from>
    <xdr:to>
      <xdr:col>41</xdr:col>
      <xdr:colOff>101600</xdr:colOff>
      <xdr:row>64</xdr:row>
      <xdr:rowOff>20380</xdr:rowOff>
    </xdr:to>
    <xdr:sp macro="" textlink="">
      <xdr:nvSpPr>
        <xdr:cNvPr id="233" name="楕円 232"/>
        <xdr:cNvSpPr/>
      </xdr:nvSpPr>
      <xdr:spPr>
        <a:xfrm>
          <a:off x="7810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140617</xdr:rowOff>
    </xdr:from>
    <xdr:to>
      <xdr:col>45</xdr:col>
      <xdr:colOff>177800</xdr:colOff>
      <xdr:row>63</xdr:row>
      <xdr:rowOff>141030</xdr:rowOff>
    </xdr:to>
    <xdr:cxnSp macro="">
      <xdr:nvCxnSpPr>
        <xdr:cNvPr id="234" name="直線コネクタ 233"/>
        <xdr:cNvCxnSpPr/>
      </xdr:nvCxnSpPr>
      <xdr:spPr>
        <a:xfrm flipV="1">
          <a:off x="7861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9167</xdr:rowOff>
    </xdr:from>
    <xdr:ext cx="534377" cy="259045"/>
    <xdr:sp macro="" textlink="">
      <xdr:nvSpPr>
        <xdr:cNvPr id="238" name="n_1mainValue【橋りょう・トンネル】&#10;一人当たり有形固定資産（償却資産）額"/>
        <xdr:cNvSpPr txBox="1"/>
      </xdr:nvSpPr>
      <xdr:spPr>
        <a:xfrm>
          <a:off x="93594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11094</xdr:rowOff>
    </xdr:from>
    <xdr:ext cx="534377" cy="259045"/>
    <xdr:sp macro="" textlink="">
      <xdr:nvSpPr>
        <xdr:cNvPr id="239" name="n_2mainValue【橋りょう・トンネル】&#10;一人当たり有形固定資産（償却資産）額"/>
        <xdr:cNvSpPr txBox="1"/>
      </xdr:nvSpPr>
      <xdr:spPr>
        <a:xfrm>
          <a:off x="84831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11507</xdr:rowOff>
    </xdr:from>
    <xdr:ext cx="534377" cy="259045"/>
    <xdr:sp macro="" textlink="">
      <xdr:nvSpPr>
        <xdr:cNvPr id="240" name="n_3mainValue【橋りょう・トンネル】&#10;一人当たり有形固定資産（償却資産）額"/>
        <xdr:cNvSpPr txBox="1"/>
      </xdr:nvSpPr>
      <xdr:spPr>
        <a:xfrm>
          <a:off x="7594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281" name="楕円 280"/>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282" name="【公営住宅】&#10;有形固定資産減価償却率該当値テキスト"/>
        <xdr:cNvSpPr txBox="1"/>
      </xdr:nvSpPr>
      <xdr:spPr>
        <a:xfrm>
          <a:off x="4673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283" name="楕円 282"/>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62593</xdr:rowOff>
    </xdr:to>
    <xdr:cxnSp macro="">
      <xdr:nvCxnSpPr>
        <xdr:cNvPr id="284" name="直線コネクタ 283"/>
        <xdr:cNvCxnSpPr/>
      </xdr:nvCxnSpPr>
      <xdr:spPr>
        <a:xfrm flipV="1">
          <a:off x="3797300" y="142504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85" name="楕円 284"/>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88719</xdr:rowOff>
    </xdr:to>
    <xdr:cxnSp macro="">
      <xdr:nvCxnSpPr>
        <xdr:cNvPr id="286" name="直線コネクタ 285"/>
        <xdr:cNvCxnSpPr/>
      </xdr:nvCxnSpPr>
      <xdr:spPr>
        <a:xfrm flipV="1">
          <a:off x="2908300" y="142929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287" name="楕円 286"/>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88719</xdr:rowOff>
    </xdr:from>
    <xdr:to>
      <xdr:col>15</xdr:col>
      <xdr:colOff>50800</xdr:colOff>
      <xdr:row>83</xdr:row>
      <xdr:rowOff>137705</xdr:rowOff>
    </xdr:to>
    <xdr:cxnSp macro="">
      <xdr:nvCxnSpPr>
        <xdr:cNvPr id="288" name="直線コネクタ 287"/>
        <xdr:cNvCxnSpPr/>
      </xdr:nvCxnSpPr>
      <xdr:spPr>
        <a:xfrm flipV="1">
          <a:off x="2019300" y="143190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292" name="n_1mainValue【公営住宅】&#10;有形固定資産減価償却率"/>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3" name="n_2main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294" name="n_3mainValue【公営住宅】&#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18390</xdr:rowOff>
    </xdr:from>
    <xdr:to>
      <xdr:col>55</xdr:col>
      <xdr:colOff>50800</xdr:colOff>
      <xdr:row>81</xdr:row>
      <xdr:rowOff>119990</xdr:rowOff>
    </xdr:to>
    <xdr:sp macro="" textlink="">
      <xdr:nvSpPr>
        <xdr:cNvPr id="331" name="楕円 330"/>
        <xdr:cNvSpPr/>
      </xdr:nvSpPr>
      <xdr:spPr>
        <a:xfrm>
          <a:off x="10426700" y="139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41267</xdr:rowOff>
    </xdr:from>
    <xdr:ext cx="469744" cy="259045"/>
    <xdr:sp macro="" textlink="">
      <xdr:nvSpPr>
        <xdr:cNvPr id="332" name="【公営住宅】&#10;一人当たり面積該当値テキスト"/>
        <xdr:cNvSpPr txBox="1"/>
      </xdr:nvSpPr>
      <xdr:spPr>
        <a:xfrm>
          <a:off x="10515600" y="137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38736</xdr:rowOff>
    </xdr:from>
    <xdr:to>
      <xdr:col>50</xdr:col>
      <xdr:colOff>165100</xdr:colOff>
      <xdr:row>81</xdr:row>
      <xdr:rowOff>140336</xdr:rowOff>
    </xdr:to>
    <xdr:sp macro="" textlink="">
      <xdr:nvSpPr>
        <xdr:cNvPr id="333" name="楕円 332"/>
        <xdr:cNvSpPr/>
      </xdr:nvSpPr>
      <xdr:spPr>
        <a:xfrm>
          <a:off x="958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69190</xdr:rowOff>
    </xdr:from>
    <xdr:to>
      <xdr:col>55</xdr:col>
      <xdr:colOff>0</xdr:colOff>
      <xdr:row>81</xdr:row>
      <xdr:rowOff>89536</xdr:rowOff>
    </xdr:to>
    <xdr:cxnSp macro="">
      <xdr:nvCxnSpPr>
        <xdr:cNvPr id="334" name="直線コネクタ 333"/>
        <xdr:cNvCxnSpPr/>
      </xdr:nvCxnSpPr>
      <xdr:spPr>
        <a:xfrm flipV="1">
          <a:off x="9639300" y="13956640"/>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88112</xdr:rowOff>
    </xdr:from>
    <xdr:to>
      <xdr:col>46</xdr:col>
      <xdr:colOff>38100</xdr:colOff>
      <xdr:row>82</xdr:row>
      <xdr:rowOff>18262</xdr:rowOff>
    </xdr:to>
    <xdr:sp macro="" textlink="">
      <xdr:nvSpPr>
        <xdr:cNvPr id="335" name="楕円 334"/>
        <xdr:cNvSpPr/>
      </xdr:nvSpPr>
      <xdr:spPr>
        <a:xfrm>
          <a:off x="8699500" y="139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89536</xdr:rowOff>
    </xdr:from>
    <xdr:to>
      <xdr:col>50</xdr:col>
      <xdr:colOff>114300</xdr:colOff>
      <xdr:row>81</xdr:row>
      <xdr:rowOff>138912</xdr:rowOff>
    </xdr:to>
    <xdr:cxnSp macro="">
      <xdr:nvCxnSpPr>
        <xdr:cNvPr id="336" name="直線コネクタ 335"/>
        <xdr:cNvCxnSpPr/>
      </xdr:nvCxnSpPr>
      <xdr:spPr>
        <a:xfrm flipV="1">
          <a:off x="8750300" y="13976986"/>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98171</xdr:rowOff>
    </xdr:from>
    <xdr:to>
      <xdr:col>41</xdr:col>
      <xdr:colOff>101600</xdr:colOff>
      <xdr:row>82</xdr:row>
      <xdr:rowOff>28321</xdr:rowOff>
    </xdr:to>
    <xdr:sp macro="" textlink="">
      <xdr:nvSpPr>
        <xdr:cNvPr id="337" name="楕円 336"/>
        <xdr:cNvSpPr/>
      </xdr:nvSpPr>
      <xdr:spPr>
        <a:xfrm>
          <a:off x="7810500" y="139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138912</xdr:rowOff>
    </xdr:from>
    <xdr:to>
      <xdr:col>45</xdr:col>
      <xdr:colOff>177800</xdr:colOff>
      <xdr:row>81</xdr:row>
      <xdr:rowOff>148971</xdr:rowOff>
    </xdr:to>
    <xdr:cxnSp macro="">
      <xdr:nvCxnSpPr>
        <xdr:cNvPr id="338" name="直線コネクタ 337"/>
        <xdr:cNvCxnSpPr/>
      </xdr:nvCxnSpPr>
      <xdr:spPr>
        <a:xfrm flipV="1">
          <a:off x="7861300" y="1402636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156863</xdr:rowOff>
    </xdr:from>
    <xdr:ext cx="469744" cy="259045"/>
    <xdr:sp macro="" textlink="">
      <xdr:nvSpPr>
        <xdr:cNvPr id="342" name="n_1mainValue【公営住宅】&#10;一人当たり面積"/>
        <xdr:cNvSpPr txBox="1"/>
      </xdr:nvSpPr>
      <xdr:spPr>
        <a:xfrm>
          <a:off x="9391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34789</xdr:rowOff>
    </xdr:from>
    <xdr:ext cx="469744" cy="259045"/>
    <xdr:sp macro="" textlink="">
      <xdr:nvSpPr>
        <xdr:cNvPr id="343" name="n_2mainValue【公営住宅】&#10;一人当たり面積"/>
        <xdr:cNvSpPr txBox="1"/>
      </xdr:nvSpPr>
      <xdr:spPr>
        <a:xfrm>
          <a:off x="8515427" y="137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44848</xdr:rowOff>
    </xdr:from>
    <xdr:ext cx="469744" cy="259045"/>
    <xdr:sp macro="" textlink="">
      <xdr:nvSpPr>
        <xdr:cNvPr id="344" name="n_3mainValue【公営住宅】&#10;一人当たり面積"/>
        <xdr:cNvSpPr txBox="1"/>
      </xdr:nvSpPr>
      <xdr:spPr>
        <a:xfrm>
          <a:off x="7626427" y="137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59707</xdr:rowOff>
    </xdr:from>
    <xdr:ext cx="405111" cy="259045"/>
    <xdr:sp macro="" textlink="">
      <xdr:nvSpPr>
        <xdr:cNvPr id="374" name="【港湾・漁港】&#10;有形固定資産減価償却率平均値テキスト"/>
        <xdr:cNvSpPr txBox="1"/>
      </xdr:nvSpPr>
      <xdr:spPr>
        <a:xfrm>
          <a:off x="4673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166370</xdr:rowOff>
    </xdr:from>
    <xdr:to>
      <xdr:col>24</xdr:col>
      <xdr:colOff>114300</xdr:colOff>
      <xdr:row>106</xdr:row>
      <xdr:rowOff>96520</xdr:rowOff>
    </xdr:to>
    <xdr:sp macro="" textlink="">
      <xdr:nvSpPr>
        <xdr:cNvPr id="384" name="楕円 383"/>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144797</xdr:rowOff>
    </xdr:from>
    <xdr:ext cx="405111" cy="259045"/>
    <xdr:sp macro="" textlink="">
      <xdr:nvSpPr>
        <xdr:cNvPr id="385" name="【港湾・漁港】&#10;有形固定資産減価償却率該当値テキスト"/>
        <xdr:cNvSpPr txBox="1"/>
      </xdr:nvSpPr>
      <xdr:spPr>
        <a:xfrm>
          <a:off x="4673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386" name="楕円 385"/>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45720</xdr:rowOff>
    </xdr:from>
    <xdr:to>
      <xdr:col>24</xdr:col>
      <xdr:colOff>63500</xdr:colOff>
      <xdr:row>106</xdr:row>
      <xdr:rowOff>160020</xdr:rowOff>
    </xdr:to>
    <xdr:cxnSp macro="">
      <xdr:nvCxnSpPr>
        <xdr:cNvPr id="387" name="直線コネクタ 386"/>
        <xdr:cNvCxnSpPr/>
      </xdr:nvCxnSpPr>
      <xdr:spPr>
        <a:xfrm flipV="1">
          <a:off x="3797300" y="18219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388" name="楕円 387"/>
        <xdr:cNvSpPr/>
      </xdr:nvSpPr>
      <xdr:spPr>
        <a:xfrm>
          <a:off x="2857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106</xdr:row>
      <xdr:rowOff>160020</xdr:rowOff>
    </xdr:to>
    <xdr:cxnSp macro="">
      <xdr:nvCxnSpPr>
        <xdr:cNvPr id="389" name="直線コネクタ 388"/>
        <xdr:cNvCxnSpPr/>
      </xdr:nvCxnSpPr>
      <xdr:spPr>
        <a:xfrm>
          <a:off x="2908300" y="179603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10161</xdr:rowOff>
    </xdr:from>
    <xdr:to>
      <xdr:col>10</xdr:col>
      <xdr:colOff>165100</xdr:colOff>
      <xdr:row>108</xdr:row>
      <xdr:rowOff>111761</xdr:rowOff>
    </xdr:to>
    <xdr:sp macro="" textlink="">
      <xdr:nvSpPr>
        <xdr:cNvPr id="390" name="楕円 389"/>
        <xdr:cNvSpPr/>
      </xdr:nvSpPr>
      <xdr:spPr>
        <a:xfrm>
          <a:off x="1968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108</xdr:row>
      <xdr:rowOff>60961</xdr:rowOff>
    </xdr:to>
    <xdr:cxnSp macro="">
      <xdr:nvCxnSpPr>
        <xdr:cNvPr id="391" name="直線コネクタ 390"/>
        <xdr:cNvCxnSpPr/>
      </xdr:nvCxnSpPr>
      <xdr:spPr>
        <a:xfrm flipV="1">
          <a:off x="2019300" y="179603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139716</xdr:rowOff>
    </xdr:from>
    <xdr:ext cx="405111" cy="259045"/>
    <xdr:sp macro="" textlink="">
      <xdr:nvSpPr>
        <xdr:cNvPr id="392" name="n_1aveValue【港湾・漁港】&#10;有形固定資産減価償却率"/>
        <xdr:cNvSpPr txBox="1"/>
      </xdr:nvSpPr>
      <xdr:spPr>
        <a:xfrm>
          <a:off x="3582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166388</xdr:rowOff>
    </xdr:from>
    <xdr:ext cx="405111" cy="259045"/>
    <xdr:sp macro="" textlink="">
      <xdr:nvSpPr>
        <xdr:cNvPr id="394" name="n_3aveValue【港湾・漁港】&#10;有形固定資産減価償却率"/>
        <xdr:cNvSpPr txBox="1"/>
      </xdr:nvSpPr>
      <xdr:spPr>
        <a:xfrm>
          <a:off x="1816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395" name="n_1mainValue【港湾・漁港】&#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25416</xdr:rowOff>
    </xdr:from>
    <xdr:ext cx="405111" cy="259045"/>
    <xdr:sp macro="" textlink="">
      <xdr:nvSpPr>
        <xdr:cNvPr id="396" name="n_2mainValue【港湾・漁港】&#10;有形固定資産減価償却率"/>
        <xdr:cNvSpPr txBox="1"/>
      </xdr:nvSpPr>
      <xdr:spPr>
        <a:xfrm>
          <a:off x="2705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102888</xdr:rowOff>
    </xdr:from>
    <xdr:ext cx="405111" cy="259045"/>
    <xdr:sp macro="" textlink="">
      <xdr:nvSpPr>
        <xdr:cNvPr id="397" name="n_3mainValue【港湾・漁港】&#10;有形固定資産減価償却率"/>
        <xdr:cNvSpPr txBox="1"/>
      </xdr:nvSpPr>
      <xdr:spPr>
        <a:xfrm>
          <a:off x="1816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6867</xdr:rowOff>
    </xdr:from>
    <xdr:ext cx="599010" cy="259045"/>
    <xdr:sp macro="" textlink="">
      <xdr:nvSpPr>
        <xdr:cNvPr id="422" name="【港湾・漁港】&#10;一人当たり有形固定資産（償却資産）額平均値テキスト"/>
        <xdr:cNvSpPr txBox="1"/>
      </xdr:nvSpPr>
      <xdr:spPr>
        <a:xfrm>
          <a:off x="10515600" y="18352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88209</xdr:rowOff>
    </xdr:from>
    <xdr:to>
      <xdr:col>55</xdr:col>
      <xdr:colOff>50800</xdr:colOff>
      <xdr:row>107</xdr:row>
      <xdr:rowOff>18359</xdr:rowOff>
    </xdr:to>
    <xdr:sp macro="" textlink="">
      <xdr:nvSpPr>
        <xdr:cNvPr id="432" name="楕円 431"/>
        <xdr:cNvSpPr/>
      </xdr:nvSpPr>
      <xdr:spPr>
        <a:xfrm>
          <a:off x="104267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41236</xdr:rowOff>
    </xdr:from>
    <xdr:ext cx="690189" cy="259045"/>
    <xdr:sp macro="" textlink="">
      <xdr:nvSpPr>
        <xdr:cNvPr id="433" name="【港湾・漁港】&#10;一人当たり有形固定資産（償却資産）額該当値テキスト"/>
        <xdr:cNvSpPr txBox="1"/>
      </xdr:nvSpPr>
      <xdr:spPr>
        <a:xfrm>
          <a:off x="10515600" y="18214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93748</xdr:rowOff>
    </xdr:from>
    <xdr:to>
      <xdr:col>50</xdr:col>
      <xdr:colOff>165100</xdr:colOff>
      <xdr:row>107</xdr:row>
      <xdr:rowOff>23898</xdr:rowOff>
    </xdr:to>
    <xdr:sp macro="" textlink="">
      <xdr:nvSpPr>
        <xdr:cNvPr id="434" name="楕円 433"/>
        <xdr:cNvSpPr/>
      </xdr:nvSpPr>
      <xdr:spPr>
        <a:xfrm>
          <a:off x="9588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139009</xdr:rowOff>
    </xdr:from>
    <xdr:to>
      <xdr:col>55</xdr:col>
      <xdr:colOff>0</xdr:colOff>
      <xdr:row>106</xdr:row>
      <xdr:rowOff>144548</xdr:rowOff>
    </xdr:to>
    <xdr:cxnSp macro="">
      <xdr:nvCxnSpPr>
        <xdr:cNvPr id="435" name="直線コネクタ 434"/>
        <xdr:cNvCxnSpPr/>
      </xdr:nvCxnSpPr>
      <xdr:spPr>
        <a:xfrm flipV="1">
          <a:off x="9639300" y="18312709"/>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66787</xdr:rowOff>
    </xdr:from>
    <xdr:to>
      <xdr:col>46</xdr:col>
      <xdr:colOff>38100</xdr:colOff>
      <xdr:row>107</xdr:row>
      <xdr:rowOff>168387</xdr:rowOff>
    </xdr:to>
    <xdr:sp macro="" textlink="">
      <xdr:nvSpPr>
        <xdr:cNvPr id="436" name="楕円 435"/>
        <xdr:cNvSpPr/>
      </xdr:nvSpPr>
      <xdr:spPr>
        <a:xfrm>
          <a:off x="8699500" y="18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144548</xdr:rowOff>
    </xdr:from>
    <xdr:to>
      <xdr:col>50</xdr:col>
      <xdr:colOff>114300</xdr:colOff>
      <xdr:row>107</xdr:row>
      <xdr:rowOff>117587</xdr:rowOff>
    </xdr:to>
    <xdr:cxnSp macro="">
      <xdr:nvCxnSpPr>
        <xdr:cNvPr id="437" name="直線コネクタ 436"/>
        <xdr:cNvCxnSpPr/>
      </xdr:nvCxnSpPr>
      <xdr:spPr>
        <a:xfrm flipV="1">
          <a:off x="8750300" y="18318248"/>
          <a:ext cx="889000" cy="1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63841</xdr:rowOff>
    </xdr:from>
    <xdr:to>
      <xdr:col>41</xdr:col>
      <xdr:colOff>101600</xdr:colOff>
      <xdr:row>107</xdr:row>
      <xdr:rowOff>165441</xdr:rowOff>
    </xdr:to>
    <xdr:sp macro="" textlink="">
      <xdr:nvSpPr>
        <xdr:cNvPr id="438" name="楕円 437"/>
        <xdr:cNvSpPr/>
      </xdr:nvSpPr>
      <xdr:spPr>
        <a:xfrm>
          <a:off x="7810500" y="184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114641</xdr:rowOff>
    </xdr:from>
    <xdr:to>
      <xdr:col>45</xdr:col>
      <xdr:colOff>177800</xdr:colOff>
      <xdr:row>107</xdr:row>
      <xdr:rowOff>117587</xdr:rowOff>
    </xdr:to>
    <xdr:cxnSp macro="">
      <xdr:nvCxnSpPr>
        <xdr:cNvPr id="439" name="直線コネクタ 438"/>
        <xdr:cNvCxnSpPr/>
      </xdr:nvCxnSpPr>
      <xdr:spPr>
        <a:xfrm>
          <a:off x="7861300" y="1845979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41" name="n_2aveValue【港湾・漁港】&#10;一人当たり有形固定資産（償却資産）額"/>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159069</xdr:rowOff>
    </xdr:from>
    <xdr:ext cx="599010" cy="259045"/>
    <xdr:sp macro="" textlink="">
      <xdr:nvSpPr>
        <xdr:cNvPr id="442" name="n_3aveValue【港湾・漁港】&#10;一人当たり有形固定資産（償却資産）額"/>
        <xdr:cNvSpPr txBox="1"/>
      </xdr:nvSpPr>
      <xdr:spPr>
        <a:xfrm>
          <a:off x="7561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15025</xdr:rowOff>
    </xdr:from>
    <xdr:ext cx="690189" cy="259045"/>
    <xdr:sp macro="" textlink="">
      <xdr:nvSpPr>
        <xdr:cNvPr id="443" name="n_1mainValue【港湾・漁港】&#10;一人当たり有形固定資産（償却資産）額"/>
        <xdr:cNvSpPr txBox="1"/>
      </xdr:nvSpPr>
      <xdr:spPr>
        <a:xfrm>
          <a:off x="92815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159514</xdr:rowOff>
    </xdr:from>
    <xdr:ext cx="599010" cy="259045"/>
    <xdr:sp macro="" textlink="">
      <xdr:nvSpPr>
        <xdr:cNvPr id="444" name="n_2mainValue【港湾・漁港】&#10;一人当たり有形固定資産（償却資産）額"/>
        <xdr:cNvSpPr txBox="1"/>
      </xdr:nvSpPr>
      <xdr:spPr>
        <a:xfrm>
          <a:off x="8450795" y="185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10518</xdr:rowOff>
    </xdr:from>
    <xdr:ext cx="599010" cy="259045"/>
    <xdr:sp macro="" textlink="">
      <xdr:nvSpPr>
        <xdr:cNvPr id="445" name="n_3mainValue【港湾・漁港】&#10;一人当たり有形固定資産（償却資産）額"/>
        <xdr:cNvSpPr txBox="1"/>
      </xdr:nvSpPr>
      <xdr:spPr>
        <a:xfrm>
          <a:off x="7561795" y="181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76"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xdr:rowOff>
    </xdr:from>
    <xdr:to>
      <xdr:col>85</xdr:col>
      <xdr:colOff>177800</xdr:colOff>
      <xdr:row>35</xdr:row>
      <xdr:rowOff>112304</xdr:rowOff>
    </xdr:to>
    <xdr:sp macro="" textlink="">
      <xdr:nvSpPr>
        <xdr:cNvPr id="486" name="楕円 485"/>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33581</xdr:rowOff>
    </xdr:from>
    <xdr:ext cx="405111" cy="259045"/>
    <xdr:sp macro="" textlink="">
      <xdr:nvSpPr>
        <xdr:cNvPr id="487" name="【認定こども園・幼稚園・保育所】&#10;有形固定資産減価償却率該当値テキスト"/>
        <xdr:cNvSpPr txBox="1"/>
      </xdr:nvSpPr>
      <xdr:spPr>
        <a:xfrm>
          <a:off x="16357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488" name="楕円 487"/>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79466</xdr:rowOff>
    </xdr:to>
    <xdr:cxnSp macro="">
      <xdr:nvCxnSpPr>
        <xdr:cNvPr id="489" name="直線コネクタ 488"/>
        <xdr:cNvCxnSpPr/>
      </xdr:nvCxnSpPr>
      <xdr:spPr>
        <a:xfrm flipV="1">
          <a:off x="15481300" y="60622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490" name="楕円 489"/>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36</xdr:row>
      <xdr:rowOff>128451</xdr:rowOff>
    </xdr:to>
    <xdr:cxnSp macro="">
      <xdr:nvCxnSpPr>
        <xdr:cNvPr id="491" name="直線コネクタ 490"/>
        <xdr:cNvCxnSpPr/>
      </xdr:nvCxnSpPr>
      <xdr:spPr>
        <a:xfrm flipV="1">
          <a:off x="14592300" y="608021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92" name="楕円 491"/>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38</xdr:row>
      <xdr:rowOff>152944</xdr:rowOff>
    </xdr:to>
    <xdr:cxnSp macro="">
      <xdr:nvCxnSpPr>
        <xdr:cNvPr id="493" name="直線コネクタ 492"/>
        <xdr:cNvCxnSpPr/>
      </xdr:nvCxnSpPr>
      <xdr:spPr>
        <a:xfrm flipV="1">
          <a:off x="13703300" y="6300651"/>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4"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95"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96"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146793</xdr:rowOff>
    </xdr:from>
    <xdr:ext cx="405111" cy="259045"/>
    <xdr:sp macro="" textlink="">
      <xdr:nvSpPr>
        <xdr:cNvPr id="497" name="n_1mainValue【認定こども園・幼稚園・保育所】&#10;有形固定資産減価償却率"/>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498" name="n_2mainValue【認定こども園・幼稚園・保育所】&#10;有形固定資産減価償却率"/>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99" name="n_3main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528"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8" name="楕円 537"/>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539" name="【認定こども園・幼稚園・保育所】&#10;一人当たり面積該当値テキスト"/>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540" name="楕円 539"/>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83820</xdr:rowOff>
    </xdr:to>
    <xdr:cxnSp macro="">
      <xdr:nvCxnSpPr>
        <xdr:cNvPr id="541" name="直線コネクタ 540"/>
        <xdr:cNvCxnSpPr/>
      </xdr:nvCxnSpPr>
      <xdr:spPr>
        <a:xfrm flipV="1">
          <a:off x="21323300" y="6758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43180</xdr:rowOff>
    </xdr:from>
    <xdr:to>
      <xdr:col>107</xdr:col>
      <xdr:colOff>101600</xdr:colOff>
      <xdr:row>39</xdr:row>
      <xdr:rowOff>144780</xdr:rowOff>
    </xdr:to>
    <xdr:sp macro="" textlink="">
      <xdr:nvSpPr>
        <xdr:cNvPr id="542" name="楕円 541"/>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83820</xdr:rowOff>
    </xdr:from>
    <xdr:to>
      <xdr:col>111</xdr:col>
      <xdr:colOff>177800</xdr:colOff>
      <xdr:row>39</xdr:row>
      <xdr:rowOff>93980</xdr:rowOff>
    </xdr:to>
    <xdr:cxnSp macro="">
      <xdr:nvCxnSpPr>
        <xdr:cNvPr id="543" name="直線コネクタ 542"/>
        <xdr:cNvCxnSpPr/>
      </xdr:nvCxnSpPr>
      <xdr:spPr>
        <a:xfrm flipV="1">
          <a:off x="20434300" y="67703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49530</xdr:rowOff>
    </xdr:from>
    <xdr:to>
      <xdr:col>102</xdr:col>
      <xdr:colOff>165100</xdr:colOff>
      <xdr:row>39</xdr:row>
      <xdr:rowOff>151130</xdr:rowOff>
    </xdr:to>
    <xdr:sp macro="" textlink="">
      <xdr:nvSpPr>
        <xdr:cNvPr id="544" name="楕円 543"/>
        <xdr:cNvSpPr/>
      </xdr:nvSpPr>
      <xdr:spPr>
        <a:xfrm>
          <a:off x="19494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93980</xdr:rowOff>
    </xdr:from>
    <xdr:to>
      <xdr:col>107</xdr:col>
      <xdr:colOff>50800</xdr:colOff>
      <xdr:row>39</xdr:row>
      <xdr:rowOff>100330</xdr:rowOff>
    </xdr:to>
    <xdr:cxnSp macro="">
      <xdr:nvCxnSpPr>
        <xdr:cNvPr id="545" name="直線コネクタ 544"/>
        <xdr:cNvCxnSpPr/>
      </xdr:nvCxnSpPr>
      <xdr:spPr>
        <a:xfrm flipV="1">
          <a:off x="19545300" y="67805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546"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548"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151147</xdr:rowOff>
    </xdr:from>
    <xdr:ext cx="469744" cy="259045"/>
    <xdr:sp macro="" textlink="">
      <xdr:nvSpPr>
        <xdr:cNvPr id="549" name="n_1mainValue【認定こども園・幼稚園・保育所】&#10;一人当たり面積"/>
        <xdr:cNvSpPr txBox="1"/>
      </xdr:nvSpPr>
      <xdr:spPr>
        <a:xfrm>
          <a:off x="21075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135907</xdr:rowOff>
    </xdr:from>
    <xdr:ext cx="469744" cy="259045"/>
    <xdr:sp macro="" textlink="">
      <xdr:nvSpPr>
        <xdr:cNvPr id="550" name="n_2mainValue【認定こども園・幼稚園・保育所】&#10;一人当たり面積"/>
        <xdr:cNvSpPr txBox="1"/>
      </xdr:nvSpPr>
      <xdr:spPr>
        <a:xfrm>
          <a:off x="201994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167657</xdr:rowOff>
    </xdr:from>
    <xdr:ext cx="469744" cy="259045"/>
    <xdr:sp macro="" textlink="">
      <xdr:nvSpPr>
        <xdr:cNvPr id="551" name="n_3mainValue【認定こども園・幼稚園・保育所】&#10;一人当たり面積"/>
        <xdr:cNvSpPr txBox="1"/>
      </xdr:nvSpPr>
      <xdr:spPr>
        <a:xfrm>
          <a:off x="19310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81"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1" name="楕円 590"/>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92"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93" name="楕円 592"/>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140970</xdr:rowOff>
    </xdr:to>
    <xdr:cxnSp macro="">
      <xdr:nvCxnSpPr>
        <xdr:cNvPr id="594" name="直線コネクタ 593"/>
        <xdr:cNvCxnSpPr/>
      </xdr:nvCxnSpPr>
      <xdr:spPr>
        <a:xfrm flipV="1">
          <a:off x="15481300" y="10222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95" name="楕円 594"/>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161925</xdr:rowOff>
    </xdr:to>
    <xdr:cxnSp macro="">
      <xdr:nvCxnSpPr>
        <xdr:cNvPr id="596" name="直線コネクタ 595"/>
        <xdr:cNvCxnSpPr/>
      </xdr:nvCxnSpPr>
      <xdr:spPr>
        <a:xfrm flipV="1">
          <a:off x="14592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97" name="楕円 596"/>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36195</xdr:rowOff>
    </xdr:to>
    <xdr:cxnSp macro="">
      <xdr:nvCxnSpPr>
        <xdr:cNvPr id="598" name="直線コネクタ 597"/>
        <xdr:cNvCxnSpPr/>
      </xdr:nvCxnSpPr>
      <xdr:spPr>
        <a:xfrm flipV="1">
          <a:off x="13703300" y="10277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99"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00"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01"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602" name="n_1main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603"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604" name="n_3mainValue【学校施設】&#10;有形固定資産減価償却率"/>
        <xdr:cNvSpPr txBox="1"/>
      </xdr:nvSpPr>
      <xdr:spPr>
        <a:xfrm>
          <a:off x="13500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35"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xdr:rowOff>
    </xdr:from>
    <xdr:to>
      <xdr:col>116</xdr:col>
      <xdr:colOff>114300</xdr:colOff>
      <xdr:row>59</xdr:row>
      <xdr:rowOff>101745</xdr:rowOff>
    </xdr:to>
    <xdr:sp macro="" textlink="">
      <xdr:nvSpPr>
        <xdr:cNvPr id="645" name="楕円 644"/>
        <xdr:cNvSpPr/>
      </xdr:nvSpPr>
      <xdr:spPr>
        <a:xfrm>
          <a:off x="22110700" y="101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23022</xdr:rowOff>
    </xdr:from>
    <xdr:ext cx="469744" cy="259045"/>
    <xdr:sp macro="" textlink="">
      <xdr:nvSpPr>
        <xdr:cNvPr id="646" name="【学校施設】&#10;一人当たり面積該当値テキスト"/>
        <xdr:cNvSpPr txBox="1"/>
      </xdr:nvSpPr>
      <xdr:spPr>
        <a:xfrm>
          <a:off x="22199600" y="99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23005</xdr:rowOff>
    </xdr:from>
    <xdr:to>
      <xdr:col>112</xdr:col>
      <xdr:colOff>38100</xdr:colOff>
      <xdr:row>59</xdr:row>
      <xdr:rowOff>124605</xdr:rowOff>
    </xdr:to>
    <xdr:sp macro="" textlink="">
      <xdr:nvSpPr>
        <xdr:cNvPr id="647" name="楕円 646"/>
        <xdr:cNvSpPr/>
      </xdr:nvSpPr>
      <xdr:spPr>
        <a:xfrm>
          <a:off x="21272500" y="101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50945</xdr:rowOff>
    </xdr:from>
    <xdr:to>
      <xdr:col>116</xdr:col>
      <xdr:colOff>63500</xdr:colOff>
      <xdr:row>59</xdr:row>
      <xdr:rowOff>73805</xdr:rowOff>
    </xdr:to>
    <xdr:cxnSp macro="">
      <xdr:nvCxnSpPr>
        <xdr:cNvPr id="648" name="直線コネクタ 647"/>
        <xdr:cNvCxnSpPr/>
      </xdr:nvCxnSpPr>
      <xdr:spPr>
        <a:xfrm flipV="1">
          <a:off x="21323300" y="10166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41293</xdr:rowOff>
    </xdr:from>
    <xdr:to>
      <xdr:col>107</xdr:col>
      <xdr:colOff>101600</xdr:colOff>
      <xdr:row>59</xdr:row>
      <xdr:rowOff>142893</xdr:rowOff>
    </xdr:to>
    <xdr:sp macro="" textlink="">
      <xdr:nvSpPr>
        <xdr:cNvPr id="649" name="楕円 648"/>
        <xdr:cNvSpPr/>
      </xdr:nvSpPr>
      <xdr:spPr>
        <a:xfrm>
          <a:off x="20383500" y="101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73805</xdr:rowOff>
    </xdr:from>
    <xdr:to>
      <xdr:col>111</xdr:col>
      <xdr:colOff>177800</xdr:colOff>
      <xdr:row>59</xdr:row>
      <xdr:rowOff>92093</xdr:rowOff>
    </xdr:to>
    <xdr:cxnSp macro="">
      <xdr:nvCxnSpPr>
        <xdr:cNvPr id="650" name="直線コネクタ 649"/>
        <xdr:cNvCxnSpPr/>
      </xdr:nvCxnSpPr>
      <xdr:spPr>
        <a:xfrm flipV="1">
          <a:off x="20434300" y="1018935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53049</xdr:rowOff>
    </xdr:from>
    <xdr:to>
      <xdr:col>102</xdr:col>
      <xdr:colOff>165100</xdr:colOff>
      <xdr:row>59</xdr:row>
      <xdr:rowOff>154649</xdr:rowOff>
    </xdr:to>
    <xdr:sp macro="" textlink="">
      <xdr:nvSpPr>
        <xdr:cNvPr id="651" name="楕円 650"/>
        <xdr:cNvSpPr/>
      </xdr:nvSpPr>
      <xdr:spPr>
        <a:xfrm>
          <a:off x="19494500" y="10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92093</xdr:rowOff>
    </xdr:from>
    <xdr:to>
      <xdr:col>107</xdr:col>
      <xdr:colOff>50800</xdr:colOff>
      <xdr:row>59</xdr:row>
      <xdr:rowOff>103849</xdr:rowOff>
    </xdr:to>
    <xdr:cxnSp macro="">
      <xdr:nvCxnSpPr>
        <xdr:cNvPr id="652" name="直線コネクタ 651"/>
        <xdr:cNvCxnSpPr/>
      </xdr:nvCxnSpPr>
      <xdr:spPr>
        <a:xfrm flipV="1">
          <a:off x="19545300" y="1020764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53"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654"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655" name="n_3aveValue【学校施設】&#10;一人当たり面積"/>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141132</xdr:rowOff>
    </xdr:from>
    <xdr:ext cx="469744" cy="259045"/>
    <xdr:sp macro="" textlink="">
      <xdr:nvSpPr>
        <xdr:cNvPr id="656" name="n_1mainValue【学校施設】&#10;一人当たり面積"/>
        <xdr:cNvSpPr txBox="1"/>
      </xdr:nvSpPr>
      <xdr:spPr>
        <a:xfrm>
          <a:off x="21075727" y="99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159420</xdr:rowOff>
    </xdr:from>
    <xdr:ext cx="469744" cy="259045"/>
    <xdr:sp macro="" textlink="">
      <xdr:nvSpPr>
        <xdr:cNvPr id="657" name="n_2mainValue【学校施設】&#10;一人当たり面積"/>
        <xdr:cNvSpPr txBox="1"/>
      </xdr:nvSpPr>
      <xdr:spPr>
        <a:xfrm>
          <a:off x="20199427" y="99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171176</xdr:rowOff>
    </xdr:from>
    <xdr:ext cx="469744" cy="259045"/>
    <xdr:sp macro="" textlink="">
      <xdr:nvSpPr>
        <xdr:cNvPr id="658" name="n_3mainValue【学校施設】&#10;一人当たり面積"/>
        <xdr:cNvSpPr txBox="1"/>
      </xdr:nvSpPr>
      <xdr:spPr>
        <a:xfrm>
          <a:off x="19310427" y="994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00" name="直線コネクタ 69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01"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02" name="直線コネクタ 70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05"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6" name="フローチャート: 判断 705"/>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07" name="フローチャート: 判断 706"/>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08" name="フローチャート: 判断 707"/>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09" name="フローチャート: 判断 708"/>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715" name="楕円 714"/>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64606</xdr:rowOff>
    </xdr:from>
    <xdr:ext cx="405111" cy="259045"/>
    <xdr:sp macro="" textlink="">
      <xdr:nvSpPr>
        <xdr:cNvPr id="716" name="【公民館】&#10;有形固定資産減価償却率該当値テキスト"/>
        <xdr:cNvSpPr txBox="1"/>
      </xdr:nvSpPr>
      <xdr:spPr>
        <a:xfrm>
          <a:off x="16357600" y="1720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61323</xdr:rowOff>
    </xdr:from>
    <xdr:to>
      <xdr:col>81</xdr:col>
      <xdr:colOff>101600</xdr:colOff>
      <xdr:row>101</xdr:row>
      <xdr:rowOff>162923</xdr:rowOff>
    </xdr:to>
    <xdr:sp macro="" textlink="">
      <xdr:nvSpPr>
        <xdr:cNvPr id="717" name="楕円 716"/>
        <xdr:cNvSpPr/>
      </xdr:nvSpPr>
      <xdr:spPr>
        <a:xfrm>
          <a:off x="15430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92529</xdr:rowOff>
    </xdr:from>
    <xdr:to>
      <xdr:col>85</xdr:col>
      <xdr:colOff>127000</xdr:colOff>
      <xdr:row>101</xdr:row>
      <xdr:rowOff>112123</xdr:rowOff>
    </xdr:to>
    <xdr:cxnSp macro="">
      <xdr:nvCxnSpPr>
        <xdr:cNvPr id="718" name="直線コネクタ 717"/>
        <xdr:cNvCxnSpPr/>
      </xdr:nvCxnSpPr>
      <xdr:spPr>
        <a:xfrm flipV="1">
          <a:off x="15481300" y="174089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167458</xdr:rowOff>
    </xdr:from>
    <xdr:to>
      <xdr:col>76</xdr:col>
      <xdr:colOff>165100</xdr:colOff>
      <xdr:row>101</xdr:row>
      <xdr:rowOff>97608</xdr:rowOff>
    </xdr:to>
    <xdr:sp macro="" textlink="">
      <xdr:nvSpPr>
        <xdr:cNvPr id="719" name="楕円 718"/>
        <xdr:cNvSpPr/>
      </xdr:nvSpPr>
      <xdr:spPr>
        <a:xfrm>
          <a:off x="14541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112123</xdr:rowOff>
    </xdr:to>
    <xdr:cxnSp macro="">
      <xdr:nvCxnSpPr>
        <xdr:cNvPr id="720" name="直線コネクタ 719"/>
        <xdr:cNvCxnSpPr/>
      </xdr:nvCxnSpPr>
      <xdr:spPr>
        <a:xfrm>
          <a:off x="14592300" y="173632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10705</xdr:rowOff>
    </xdr:from>
    <xdr:to>
      <xdr:col>72</xdr:col>
      <xdr:colOff>38100</xdr:colOff>
      <xdr:row>101</xdr:row>
      <xdr:rowOff>112305</xdr:rowOff>
    </xdr:to>
    <xdr:sp macro="" textlink="">
      <xdr:nvSpPr>
        <xdr:cNvPr id="721" name="楕円 720"/>
        <xdr:cNvSpPr/>
      </xdr:nvSpPr>
      <xdr:spPr>
        <a:xfrm>
          <a:off x="1365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46808</xdr:rowOff>
    </xdr:from>
    <xdr:to>
      <xdr:col>76</xdr:col>
      <xdr:colOff>114300</xdr:colOff>
      <xdr:row>101</xdr:row>
      <xdr:rowOff>61505</xdr:rowOff>
    </xdr:to>
    <xdr:cxnSp macro="">
      <xdr:nvCxnSpPr>
        <xdr:cNvPr id="722" name="直線コネクタ 721"/>
        <xdr:cNvCxnSpPr/>
      </xdr:nvCxnSpPr>
      <xdr:spPr>
        <a:xfrm flipV="1">
          <a:off x="13703300" y="17363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723"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24"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25"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8000</xdr:rowOff>
    </xdr:from>
    <xdr:ext cx="405111" cy="259045"/>
    <xdr:sp macro="" textlink="">
      <xdr:nvSpPr>
        <xdr:cNvPr id="726" name="n_1mainValue【公民館】&#10;有形固定資産減価償却率"/>
        <xdr:cNvSpPr txBox="1"/>
      </xdr:nvSpPr>
      <xdr:spPr>
        <a:xfrm>
          <a:off x="15266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114135</xdr:rowOff>
    </xdr:from>
    <xdr:ext cx="405111" cy="259045"/>
    <xdr:sp macro="" textlink="">
      <xdr:nvSpPr>
        <xdr:cNvPr id="727" name="n_2mainValue【公民館】&#10;有形固定資産減価償却率"/>
        <xdr:cNvSpPr txBox="1"/>
      </xdr:nvSpPr>
      <xdr:spPr>
        <a:xfrm>
          <a:off x="143897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128832</xdr:rowOff>
    </xdr:from>
    <xdr:ext cx="405111" cy="259045"/>
    <xdr:sp macro="" textlink="">
      <xdr:nvSpPr>
        <xdr:cNvPr id="728" name="n_3mainValue【公民館】&#10;有形固定資産減価償却率"/>
        <xdr:cNvSpPr txBox="1"/>
      </xdr:nvSpPr>
      <xdr:spPr>
        <a:xfrm>
          <a:off x="13500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50" name="直線コネクタ 74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52" name="直線コネクタ 75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5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54" name="直線コネクタ 75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5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56" name="フローチャート: 判断 75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57" name="フローチャート: 判断 75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59" name="フローチャート: 判断 75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765" name="楕円 764"/>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766" name="【公民館】&#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767" name="楕円 766"/>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122834</xdr:rowOff>
    </xdr:to>
    <xdr:cxnSp macro="">
      <xdr:nvCxnSpPr>
        <xdr:cNvPr id="768" name="直線コネクタ 767"/>
        <xdr:cNvCxnSpPr/>
      </xdr:nvCxnSpPr>
      <xdr:spPr>
        <a:xfrm flipV="1">
          <a:off x="21323300" y="1846478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32716</xdr:rowOff>
    </xdr:from>
    <xdr:to>
      <xdr:col>107</xdr:col>
      <xdr:colOff>101600</xdr:colOff>
      <xdr:row>107</xdr:row>
      <xdr:rowOff>134316</xdr:rowOff>
    </xdr:to>
    <xdr:sp macro="" textlink="">
      <xdr:nvSpPr>
        <xdr:cNvPr id="769" name="楕円 768"/>
        <xdr:cNvSpPr/>
      </xdr:nvSpPr>
      <xdr:spPr>
        <a:xfrm>
          <a:off x="20383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83516</xdr:rowOff>
    </xdr:from>
    <xdr:to>
      <xdr:col>111</xdr:col>
      <xdr:colOff>177800</xdr:colOff>
      <xdr:row>107</xdr:row>
      <xdr:rowOff>122834</xdr:rowOff>
    </xdr:to>
    <xdr:cxnSp macro="">
      <xdr:nvCxnSpPr>
        <xdr:cNvPr id="770" name="直線コネクタ 769"/>
        <xdr:cNvCxnSpPr/>
      </xdr:nvCxnSpPr>
      <xdr:spPr>
        <a:xfrm>
          <a:off x="20434300" y="1842866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51003</xdr:rowOff>
    </xdr:from>
    <xdr:to>
      <xdr:col>102</xdr:col>
      <xdr:colOff>165100</xdr:colOff>
      <xdr:row>107</xdr:row>
      <xdr:rowOff>152603</xdr:rowOff>
    </xdr:to>
    <xdr:sp macro="" textlink="">
      <xdr:nvSpPr>
        <xdr:cNvPr id="771" name="楕円 770"/>
        <xdr:cNvSpPr/>
      </xdr:nvSpPr>
      <xdr:spPr>
        <a:xfrm>
          <a:off x="19494500" y="18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83516</xdr:rowOff>
    </xdr:from>
    <xdr:to>
      <xdr:col>107</xdr:col>
      <xdr:colOff>50800</xdr:colOff>
      <xdr:row>107</xdr:row>
      <xdr:rowOff>101803</xdr:rowOff>
    </xdr:to>
    <xdr:cxnSp macro="">
      <xdr:nvCxnSpPr>
        <xdr:cNvPr id="772" name="直線コネクタ 771"/>
        <xdr:cNvCxnSpPr/>
      </xdr:nvCxnSpPr>
      <xdr:spPr>
        <a:xfrm flipV="1">
          <a:off x="19545300" y="1842866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73"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7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776" name="n_1mainValue【公民館】&#10;一人当たり面積"/>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125443</xdr:rowOff>
    </xdr:from>
    <xdr:ext cx="469744" cy="259045"/>
    <xdr:sp macro="" textlink="">
      <xdr:nvSpPr>
        <xdr:cNvPr id="777" name="n_2mainValue【公民館】&#10;一人当たり面積"/>
        <xdr:cNvSpPr txBox="1"/>
      </xdr:nvSpPr>
      <xdr:spPr>
        <a:xfrm>
          <a:off x="20199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143730</xdr:rowOff>
    </xdr:from>
    <xdr:ext cx="469744" cy="259045"/>
    <xdr:sp macro="" textlink="">
      <xdr:nvSpPr>
        <xdr:cNvPr id="778" name="n_3mainValue【公民館】&#10;一人当たり面積"/>
        <xdr:cNvSpPr txBox="1"/>
      </xdr:nvSpPr>
      <xdr:spPr>
        <a:xfrm>
          <a:off x="19310427" y="184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老朽化が進んでいるため、更新整備事業に伴い人口規模に見合う適正な配置を検討していかなければならない。</a:t>
          </a:r>
          <a:endParaRPr lang="ja-JP" altLang="ja-JP" sz="1400">
            <a:effectLst/>
          </a:endParaRPr>
        </a:p>
        <a:p>
          <a:r>
            <a:rPr kumimoji="1" lang="ja-JP" altLang="ja-JP" sz="1100">
              <a:solidFill>
                <a:schemeClr val="dk1"/>
              </a:solidFill>
              <a:effectLst/>
              <a:latin typeface="+mn-lt"/>
              <a:ea typeface="+mn-ea"/>
              <a:cs typeface="+mn-cs"/>
            </a:rPr>
            <a:t>また、人口一人当たりの面積や延長が全国平均よりも大きい公共施設（道路・学校施設・公営住宅等）についても、</a:t>
          </a:r>
          <a:r>
            <a:rPr kumimoji="1" lang="ja-JP" altLang="en-US" sz="1100">
              <a:solidFill>
                <a:schemeClr val="dk1"/>
              </a:solidFill>
              <a:effectLst/>
              <a:latin typeface="+mn-lt"/>
              <a:ea typeface="+mn-ea"/>
              <a:cs typeface="+mn-cs"/>
            </a:rPr>
            <a:t>岩城橋開通（令和３年度予定）により弓削島・佐島・生名島・岩城島の４つの有人島が陸続きになることから、</a:t>
          </a:r>
          <a:r>
            <a:rPr kumimoji="1" lang="ja-JP" altLang="ja-JP" sz="1100">
              <a:solidFill>
                <a:schemeClr val="dk1"/>
              </a:solidFill>
              <a:effectLst/>
              <a:latin typeface="+mn-lt"/>
              <a:ea typeface="+mn-ea"/>
              <a:cs typeface="+mn-cs"/>
            </a:rPr>
            <a:t>人口規模と施設の維持管理費のバランスを考えながら適切な更新を検討していく。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90" name="楕円 89"/>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91" name="【体育館・プー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92" name="楕円 91"/>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127635</xdr:rowOff>
    </xdr:to>
    <xdr:cxnSp macro="">
      <xdr:nvCxnSpPr>
        <xdr:cNvPr id="93" name="直線コネクタ 92"/>
        <xdr:cNvCxnSpPr/>
      </xdr:nvCxnSpPr>
      <xdr:spPr>
        <a:xfrm flipV="1">
          <a:off x="3797300" y="102069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94" name="楕円 93"/>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165735</xdr:rowOff>
    </xdr:to>
    <xdr:cxnSp macro="">
      <xdr:nvCxnSpPr>
        <xdr:cNvPr id="95" name="直線コネクタ 94"/>
        <xdr:cNvCxnSpPr/>
      </xdr:nvCxnSpPr>
      <xdr:spPr>
        <a:xfrm flipV="1">
          <a:off x="2908300" y="1024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96" name="楕円 95"/>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20955</xdr:rowOff>
    </xdr:to>
    <xdr:cxnSp macro="">
      <xdr:nvCxnSpPr>
        <xdr:cNvPr id="97" name="直線コネクタ 96"/>
        <xdr:cNvCxnSpPr/>
      </xdr:nvCxnSpPr>
      <xdr:spPr>
        <a:xfrm flipV="1">
          <a:off x="2019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98" name="n_1main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99" name="n_2main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100" name="n_3mainValue【体育館・プール】&#10;有形固定資産減価償却率"/>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5"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30"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152226</xdr:rowOff>
    </xdr:from>
    <xdr:ext cx="469744" cy="259045"/>
    <xdr:sp macro="" textlink="">
      <xdr:nvSpPr>
        <xdr:cNvPr id="132"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32639</xdr:rowOff>
    </xdr:from>
    <xdr:to>
      <xdr:col>55</xdr:col>
      <xdr:colOff>50800</xdr:colOff>
      <xdr:row>58</xdr:row>
      <xdr:rowOff>134239</xdr:rowOff>
    </xdr:to>
    <xdr:sp macro="" textlink="">
      <xdr:nvSpPr>
        <xdr:cNvPr id="138" name="楕円 137"/>
        <xdr:cNvSpPr/>
      </xdr:nvSpPr>
      <xdr:spPr>
        <a:xfrm>
          <a:off x="10426700" y="9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55516</xdr:rowOff>
    </xdr:from>
    <xdr:ext cx="469744" cy="259045"/>
    <xdr:sp macro="" textlink="">
      <xdr:nvSpPr>
        <xdr:cNvPr id="139" name="【体育館・プール】&#10;一人当たり面積該当値テキスト"/>
        <xdr:cNvSpPr txBox="1"/>
      </xdr:nvSpPr>
      <xdr:spPr>
        <a:xfrm>
          <a:off x="10515600" y="98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53213</xdr:rowOff>
    </xdr:from>
    <xdr:to>
      <xdr:col>50</xdr:col>
      <xdr:colOff>165100</xdr:colOff>
      <xdr:row>58</xdr:row>
      <xdr:rowOff>154813</xdr:rowOff>
    </xdr:to>
    <xdr:sp macro="" textlink="">
      <xdr:nvSpPr>
        <xdr:cNvPr id="140" name="楕円 139"/>
        <xdr:cNvSpPr/>
      </xdr:nvSpPr>
      <xdr:spPr>
        <a:xfrm>
          <a:off x="9588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83439</xdr:rowOff>
    </xdr:from>
    <xdr:to>
      <xdr:col>55</xdr:col>
      <xdr:colOff>0</xdr:colOff>
      <xdr:row>58</xdr:row>
      <xdr:rowOff>104013</xdr:rowOff>
    </xdr:to>
    <xdr:cxnSp macro="">
      <xdr:nvCxnSpPr>
        <xdr:cNvPr id="141" name="直線コネクタ 140"/>
        <xdr:cNvCxnSpPr/>
      </xdr:nvCxnSpPr>
      <xdr:spPr>
        <a:xfrm flipV="1">
          <a:off x="9639300" y="100275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90360</xdr:rowOff>
    </xdr:from>
    <xdr:to>
      <xdr:col>46</xdr:col>
      <xdr:colOff>38100</xdr:colOff>
      <xdr:row>59</xdr:row>
      <xdr:rowOff>20510</xdr:rowOff>
    </xdr:to>
    <xdr:sp macro="" textlink="">
      <xdr:nvSpPr>
        <xdr:cNvPr id="142" name="楕円 141"/>
        <xdr:cNvSpPr/>
      </xdr:nvSpPr>
      <xdr:spPr>
        <a:xfrm>
          <a:off x="8699500" y="10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104013</xdr:rowOff>
    </xdr:from>
    <xdr:to>
      <xdr:col>50</xdr:col>
      <xdr:colOff>114300</xdr:colOff>
      <xdr:row>58</xdr:row>
      <xdr:rowOff>141160</xdr:rowOff>
    </xdr:to>
    <xdr:cxnSp macro="">
      <xdr:nvCxnSpPr>
        <xdr:cNvPr id="143" name="直線コネクタ 142"/>
        <xdr:cNvCxnSpPr/>
      </xdr:nvCxnSpPr>
      <xdr:spPr>
        <a:xfrm flipV="1">
          <a:off x="8750300" y="1004811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62357</xdr:rowOff>
    </xdr:from>
    <xdr:to>
      <xdr:col>41</xdr:col>
      <xdr:colOff>101600</xdr:colOff>
      <xdr:row>57</xdr:row>
      <xdr:rowOff>163957</xdr:rowOff>
    </xdr:to>
    <xdr:sp macro="" textlink="">
      <xdr:nvSpPr>
        <xdr:cNvPr id="144" name="楕円 143"/>
        <xdr:cNvSpPr/>
      </xdr:nvSpPr>
      <xdr:spPr>
        <a:xfrm>
          <a:off x="7810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113157</xdr:rowOff>
    </xdr:from>
    <xdr:to>
      <xdr:col>45</xdr:col>
      <xdr:colOff>177800</xdr:colOff>
      <xdr:row>58</xdr:row>
      <xdr:rowOff>141160</xdr:rowOff>
    </xdr:to>
    <xdr:cxnSp macro="">
      <xdr:nvCxnSpPr>
        <xdr:cNvPr id="145" name="直線コネクタ 144"/>
        <xdr:cNvCxnSpPr/>
      </xdr:nvCxnSpPr>
      <xdr:spPr>
        <a:xfrm>
          <a:off x="7861300" y="988580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171340</xdr:rowOff>
    </xdr:from>
    <xdr:ext cx="469744" cy="259045"/>
    <xdr:sp macro="" textlink="">
      <xdr:nvSpPr>
        <xdr:cNvPr id="146" name="n_1mainValue【体育館・プール】&#10;一人当たり面積"/>
        <xdr:cNvSpPr txBox="1"/>
      </xdr:nvSpPr>
      <xdr:spPr>
        <a:xfrm>
          <a:off x="93917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37037</xdr:rowOff>
    </xdr:from>
    <xdr:ext cx="469744" cy="259045"/>
    <xdr:sp macro="" textlink="">
      <xdr:nvSpPr>
        <xdr:cNvPr id="147" name="n_2mainValue【体育館・プール】&#10;一人当たり面積"/>
        <xdr:cNvSpPr txBox="1"/>
      </xdr:nvSpPr>
      <xdr:spPr>
        <a:xfrm>
          <a:off x="8515427" y="9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9034</xdr:rowOff>
    </xdr:from>
    <xdr:ext cx="469744" cy="259045"/>
    <xdr:sp macro="" textlink="">
      <xdr:nvSpPr>
        <xdr:cNvPr id="148" name="n_3mainValue【体育館・プール】&#10;一人当たり面積"/>
        <xdr:cNvSpPr txBox="1"/>
      </xdr:nvSpPr>
      <xdr:spPr>
        <a:xfrm>
          <a:off x="7626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192" name="楕円 191"/>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193" name="【福祉施設】&#10;有形固定資産減価償却率該当値テキスト"/>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194" name="楕円 193"/>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69124</xdr:rowOff>
    </xdr:from>
    <xdr:to>
      <xdr:col>24</xdr:col>
      <xdr:colOff>63500</xdr:colOff>
      <xdr:row>81</xdr:row>
      <xdr:rowOff>108313</xdr:rowOff>
    </xdr:to>
    <xdr:cxnSp macro="">
      <xdr:nvCxnSpPr>
        <xdr:cNvPr id="195" name="直線コネクタ 194"/>
        <xdr:cNvCxnSpPr/>
      </xdr:nvCxnSpPr>
      <xdr:spPr>
        <a:xfrm flipV="1">
          <a:off x="3797300" y="139565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196" name="楕円 195"/>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83</xdr:row>
      <xdr:rowOff>91984</xdr:rowOff>
    </xdr:to>
    <xdr:cxnSp macro="">
      <xdr:nvCxnSpPr>
        <xdr:cNvPr id="197" name="直線コネクタ 196"/>
        <xdr:cNvCxnSpPr/>
      </xdr:nvCxnSpPr>
      <xdr:spPr>
        <a:xfrm flipV="1">
          <a:off x="2908300" y="1399576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198" name="楕円 19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91984</xdr:rowOff>
    </xdr:to>
    <xdr:cxnSp macro="">
      <xdr:nvCxnSpPr>
        <xdr:cNvPr id="199" name="直線コネクタ 198"/>
        <xdr:cNvCxnSpPr/>
      </xdr:nvCxnSpPr>
      <xdr:spPr>
        <a:xfrm>
          <a:off x="2019300" y="14131289"/>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200" name="n_1mainValue【福祉施設】&#10;有形固定資産減価償却率"/>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201" name="n_2mainValue【福祉施設】&#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02" name="n_3main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33"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36"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38"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246" name="楕円 245"/>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247" name="【福祉施設】&#10;一人当たり面積該当値テキスト"/>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135345</xdr:rowOff>
    </xdr:from>
    <xdr:to>
      <xdr:col>50</xdr:col>
      <xdr:colOff>165100</xdr:colOff>
      <xdr:row>83</xdr:row>
      <xdr:rowOff>65495</xdr:rowOff>
    </xdr:to>
    <xdr:sp macro="" textlink="">
      <xdr:nvSpPr>
        <xdr:cNvPr id="248" name="楕円 247"/>
        <xdr:cNvSpPr/>
      </xdr:nvSpPr>
      <xdr:spPr>
        <a:xfrm>
          <a:off x="9588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14695</xdr:rowOff>
    </xdr:to>
    <xdr:cxnSp macro="">
      <xdr:nvCxnSpPr>
        <xdr:cNvPr id="249" name="直線コネクタ 248"/>
        <xdr:cNvCxnSpPr/>
      </xdr:nvCxnSpPr>
      <xdr:spPr>
        <a:xfrm flipV="1">
          <a:off x="9639300" y="14227629"/>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74386</xdr:rowOff>
    </xdr:from>
    <xdr:to>
      <xdr:col>46</xdr:col>
      <xdr:colOff>38100</xdr:colOff>
      <xdr:row>79</xdr:row>
      <xdr:rowOff>4536</xdr:rowOff>
    </xdr:to>
    <xdr:sp macro="" textlink="">
      <xdr:nvSpPr>
        <xdr:cNvPr id="250" name="楕円 249"/>
        <xdr:cNvSpPr/>
      </xdr:nvSpPr>
      <xdr:spPr>
        <a:xfrm>
          <a:off x="8699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125186</xdr:rowOff>
    </xdr:from>
    <xdr:to>
      <xdr:col>50</xdr:col>
      <xdr:colOff>114300</xdr:colOff>
      <xdr:row>83</xdr:row>
      <xdr:rowOff>14695</xdr:rowOff>
    </xdr:to>
    <xdr:cxnSp macro="">
      <xdr:nvCxnSpPr>
        <xdr:cNvPr id="251" name="直線コネクタ 250"/>
        <xdr:cNvCxnSpPr/>
      </xdr:nvCxnSpPr>
      <xdr:spPr>
        <a:xfrm>
          <a:off x="8750300" y="13498286"/>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44994</xdr:rowOff>
    </xdr:from>
    <xdr:to>
      <xdr:col>41</xdr:col>
      <xdr:colOff>101600</xdr:colOff>
      <xdr:row>82</xdr:row>
      <xdr:rowOff>146594</xdr:rowOff>
    </xdr:to>
    <xdr:sp macro="" textlink="">
      <xdr:nvSpPr>
        <xdr:cNvPr id="252" name="楕円 251"/>
        <xdr:cNvSpPr/>
      </xdr:nvSpPr>
      <xdr:spPr>
        <a:xfrm>
          <a:off x="7810500" y="14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125186</xdr:rowOff>
    </xdr:from>
    <xdr:to>
      <xdr:col>45</xdr:col>
      <xdr:colOff>177800</xdr:colOff>
      <xdr:row>82</xdr:row>
      <xdr:rowOff>95794</xdr:rowOff>
    </xdr:to>
    <xdr:cxnSp macro="">
      <xdr:nvCxnSpPr>
        <xdr:cNvPr id="253" name="直線コネクタ 252"/>
        <xdr:cNvCxnSpPr/>
      </xdr:nvCxnSpPr>
      <xdr:spPr>
        <a:xfrm flipV="1">
          <a:off x="7861300" y="13498286"/>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82022</xdr:rowOff>
    </xdr:from>
    <xdr:ext cx="469744" cy="259045"/>
    <xdr:sp macro="" textlink="">
      <xdr:nvSpPr>
        <xdr:cNvPr id="254" name="n_1mainValue【福祉施設】&#10;一人当たり面積"/>
        <xdr:cNvSpPr txBox="1"/>
      </xdr:nvSpPr>
      <xdr:spPr>
        <a:xfrm>
          <a:off x="93917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21063</xdr:rowOff>
    </xdr:from>
    <xdr:ext cx="469744" cy="259045"/>
    <xdr:sp macro="" textlink="">
      <xdr:nvSpPr>
        <xdr:cNvPr id="255" name="n_2mainValue【福祉施設】&#10;一人当たり面積"/>
        <xdr:cNvSpPr txBox="1"/>
      </xdr:nvSpPr>
      <xdr:spPr>
        <a:xfrm>
          <a:off x="8515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163121</xdr:rowOff>
    </xdr:from>
    <xdr:ext cx="469744" cy="259045"/>
    <xdr:sp macro="" textlink="">
      <xdr:nvSpPr>
        <xdr:cNvPr id="256" name="n_3mainValue【福祉施設】&#10;一人当たり面積"/>
        <xdr:cNvSpPr txBox="1"/>
      </xdr:nvSpPr>
      <xdr:spPr>
        <a:xfrm>
          <a:off x="7626427" y="138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02"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0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09"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315" name="楕円 314"/>
        <xdr:cNvSpPr/>
      </xdr:nvSpPr>
      <xdr:spPr>
        <a:xfrm>
          <a:off x="16268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316" name="【一般廃棄物処理施設】&#10;有形固定資産減価償却率該当値テキスト"/>
        <xdr:cNvSpPr txBox="1"/>
      </xdr:nvSpPr>
      <xdr:spPr>
        <a:xfrm>
          <a:off x="16357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17" name="楕円 316"/>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53340</xdr:rowOff>
    </xdr:to>
    <xdr:cxnSp macro="">
      <xdr:nvCxnSpPr>
        <xdr:cNvPr id="318" name="直線コネクタ 317"/>
        <xdr:cNvCxnSpPr/>
      </xdr:nvCxnSpPr>
      <xdr:spPr>
        <a:xfrm flipV="1">
          <a:off x="15481300" y="67113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319" name="楕円 318"/>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53340</xdr:rowOff>
    </xdr:to>
    <xdr:cxnSp macro="">
      <xdr:nvCxnSpPr>
        <xdr:cNvPr id="320" name="直線コネクタ 319"/>
        <xdr:cNvCxnSpPr/>
      </xdr:nvCxnSpPr>
      <xdr:spPr>
        <a:xfrm>
          <a:off x="14592300" y="66446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321" name="楕円 320"/>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40</xdr:row>
      <xdr:rowOff>49530</xdr:rowOff>
    </xdr:to>
    <xdr:cxnSp macro="">
      <xdr:nvCxnSpPr>
        <xdr:cNvPr id="322" name="直線コネクタ 321"/>
        <xdr:cNvCxnSpPr/>
      </xdr:nvCxnSpPr>
      <xdr:spPr>
        <a:xfrm flipV="1">
          <a:off x="13703300" y="66446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95267</xdr:rowOff>
    </xdr:from>
    <xdr:ext cx="405111" cy="259045"/>
    <xdr:sp macro="" textlink="">
      <xdr:nvSpPr>
        <xdr:cNvPr id="323"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324" name="n_2main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325" name="n_3mainValue【一般廃棄物処理施設】&#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9" name="直線コネクタ 348"/>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50"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51" name="直線コネクタ 350"/>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2"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3" name="直線コネクタ 352"/>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54"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5" name="フローチャート: 判断 354"/>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6" name="フローチャート: 判断 355"/>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57"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8" name="フローチャート: 判断 357"/>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9"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60" name="フローチャート: 判断 359"/>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61"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55459</xdr:rowOff>
    </xdr:from>
    <xdr:to>
      <xdr:col>116</xdr:col>
      <xdr:colOff>114300</xdr:colOff>
      <xdr:row>40</xdr:row>
      <xdr:rowOff>157059</xdr:rowOff>
    </xdr:to>
    <xdr:sp macro="" textlink="">
      <xdr:nvSpPr>
        <xdr:cNvPr id="367" name="楕円 366"/>
        <xdr:cNvSpPr/>
      </xdr:nvSpPr>
      <xdr:spPr>
        <a:xfrm>
          <a:off x="22110700" y="6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78336</xdr:rowOff>
    </xdr:from>
    <xdr:ext cx="599010" cy="259045"/>
    <xdr:sp macro="" textlink="">
      <xdr:nvSpPr>
        <xdr:cNvPr id="368" name="【一般廃棄物処理施設】&#10;一人当たり有形固定資産（償却資産）額該当値テキスト"/>
        <xdr:cNvSpPr txBox="1"/>
      </xdr:nvSpPr>
      <xdr:spPr>
        <a:xfrm>
          <a:off x="22199600" y="676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69617</xdr:rowOff>
    </xdr:from>
    <xdr:to>
      <xdr:col>112</xdr:col>
      <xdr:colOff>38100</xdr:colOff>
      <xdr:row>40</xdr:row>
      <xdr:rowOff>171217</xdr:rowOff>
    </xdr:to>
    <xdr:sp macro="" textlink="">
      <xdr:nvSpPr>
        <xdr:cNvPr id="369" name="楕円 368"/>
        <xdr:cNvSpPr/>
      </xdr:nvSpPr>
      <xdr:spPr>
        <a:xfrm>
          <a:off x="21272500" y="69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106259</xdr:rowOff>
    </xdr:from>
    <xdr:to>
      <xdr:col>116</xdr:col>
      <xdr:colOff>63500</xdr:colOff>
      <xdr:row>40</xdr:row>
      <xdr:rowOff>120417</xdr:rowOff>
    </xdr:to>
    <xdr:cxnSp macro="">
      <xdr:nvCxnSpPr>
        <xdr:cNvPr id="370" name="直線コネクタ 369"/>
        <xdr:cNvCxnSpPr/>
      </xdr:nvCxnSpPr>
      <xdr:spPr>
        <a:xfrm flipV="1">
          <a:off x="21323300" y="6964259"/>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138397</xdr:rowOff>
    </xdr:from>
    <xdr:to>
      <xdr:col>107</xdr:col>
      <xdr:colOff>101600</xdr:colOff>
      <xdr:row>41</xdr:row>
      <xdr:rowOff>68547</xdr:rowOff>
    </xdr:to>
    <xdr:sp macro="" textlink="">
      <xdr:nvSpPr>
        <xdr:cNvPr id="371" name="楕円 370"/>
        <xdr:cNvSpPr/>
      </xdr:nvSpPr>
      <xdr:spPr>
        <a:xfrm>
          <a:off x="20383500" y="69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120417</xdr:rowOff>
    </xdr:from>
    <xdr:to>
      <xdr:col>111</xdr:col>
      <xdr:colOff>177800</xdr:colOff>
      <xdr:row>41</xdr:row>
      <xdr:rowOff>17747</xdr:rowOff>
    </xdr:to>
    <xdr:cxnSp macro="">
      <xdr:nvCxnSpPr>
        <xdr:cNvPr id="372" name="直線コネクタ 371"/>
        <xdr:cNvCxnSpPr/>
      </xdr:nvCxnSpPr>
      <xdr:spPr>
        <a:xfrm flipV="1">
          <a:off x="20434300" y="6978417"/>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125809</xdr:rowOff>
    </xdr:from>
    <xdr:to>
      <xdr:col>102</xdr:col>
      <xdr:colOff>165100</xdr:colOff>
      <xdr:row>42</xdr:row>
      <xdr:rowOff>55959</xdr:rowOff>
    </xdr:to>
    <xdr:sp macro="" textlink="">
      <xdr:nvSpPr>
        <xdr:cNvPr id="373" name="楕円 372"/>
        <xdr:cNvSpPr/>
      </xdr:nvSpPr>
      <xdr:spPr>
        <a:xfrm>
          <a:off x="19494500" y="7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17747</xdr:rowOff>
    </xdr:from>
    <xdr:to>
      <xdr:col>107</xdr:col>
      <xdr:colOff>50800</xdr:colOff>
      <xdr:row>42</xdr:row>
      <xdr:rowOff>5159</xdr:rowOff>
    </xdr:to>
    <xdr:cxnSp macro="">
      <xdr:nvCxnSpPr>
        <xdr:cNvPr id="374" name="直線コネクタ 373"/>
        <xdr:cNvCxnSpPr/>
      </xdr:nvCxnSpPr>
      <xdr:spPr>
        <a:xfrm flipV="1">
          <a:off x="19545300" y="7047197"/>
          <a:ext cx="889000" cy="1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16294</xdr:rowOff>
    </xdr:from>
    <xdr:ext cx="599010" cy="259045"/>
    <xdr:sp macro="" textlink="">
      <xdr:nvSpPr>
        <xdr:cNvPr id="375" name="n_1mainValue【一般廃棄物処理施設】&#10;一人当たり有形固定資産（償却資産）額"/>
        <xdr:cNvSpPr txBox="1"/>
      </xdr:nvSpPr>
      <xdr:spPr>
        <a:xfrm>
          <a:off x="21011095" y="670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59674</xdr:rowOff>
    </xdr:from>
    <xdr:ext cx="599010" cy="259045"/>
    <xdr:sp macro="" textlink="">
      <xdr:nvSpPr>
        <xdr:cNvPr id="376" name="n_2mainValue【一般廃棄物処理施設】&#10;一人当たり有形固定資産（償却資産）額"/>
        <xdr:cNvSpPr txBox="1"/>
      </xdr:nvSpPr>
      <xdr:spPr>
        <a:xfrm>
          <a:off x="20134795" y="70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47086</xdr:rowOff>
    </xdr:from>
    <xdr:ext cx="534377" cy="259045"/>
    <xdr:sp macro="" textlink="">
      <xdr:nvSpPr>
        <xdr:cNvPr id="377" name="n_3mainValue【一般廃棄物処理施設】&#10;一人当たり有形固定資産（償却資産）額"/>
        <xdr:cNvSpPr txBox="1"/>
      </xdr:nvSpPr>
      <xdr:spPr>
        <a:xfrm>
          <a:off x="19278111" y="72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02" name="直線コネクタ 401"/>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03"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04" name="直線コネクタ 403"/>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05"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06" name="直線コネクタ 405"/>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07"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08" name="フローチャート: 判断 407"/>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09" name="フローチャート: 判断 408"/>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410"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11" name="フローチャート: 判断 410"/>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12"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13" name="フローチャート: 判断 412"/>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14"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420" name="楕円 419"/>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421" name="【保健センター・保健所】&#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147320</xdr:rowOff>
    </xdr:from>
    <xdr:to>
      <xdr:col>81</xdr:col>
      <xdr:colOff>101600</xdr:colOff>
      <xdr:row>62</xdr:row>
      <xdr:rowOff>77470</xdr:rowOff>
    </xdr:to>
    <xdr:sp macro="" textlink="">
      <xdr:nvSpPr>
        <xdr:cNvPr id="422" name="楕円 421"/>
        <xdr:cNvSpPr/>
      </xdr:nvSpPr>
      <xdr:spPr>
        <a:xfrm>
          <a:off x="1543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26670</xdr:rowOff>
    </xdr:to>
    <xdr:cxnSp macro="">
      <xdr:nvCxnSpPr>
        <xdr:cNvPr id="423" name="直線コネクタ 422"/>
        <xdr:cNvCxnSpPr/>
      </xdr:nvCxnSpPr>
      <xdr:spPr>
        <a:xfrm flipV="1">
          <a:off x="15481300" y="10616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424" name="楕円 423"/>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112395</xdr:rowOff>
    </xdr:to>
    <xdr:cxnSp macro="">
      <xdr:nvCxnSpPr>
        <xdr:cNvPr id="425" name="直線コネクタ 424"/>
        <xdr:cNvCxnSpPr/>
      </xdr:nvCxnSpPr>
      <xdr:spPr>
        <a:xfrm flipV="1">
          <a:off x="14592300" y="106565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426" name="楕円 425"/>
        <xdr:cNvSpPr/>
      </xdr:nvSpPr>
      <xdr:spPr>
        <a:xfrm>
          <a:off x="1365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106680</xdr:rowOff>
    </xdr:from>
    <xdr:to>
      <xdr:col>76</xdr:col>
      <xdr:colOff>114300</xdr:colOff>
      <xdr:row>62</xdr:row>
      <xdr:rowOff>112395</xdr:rowOff>
    </xdr:to>
    <xdr:cxnSp macro="">
      <xdr:nvCxnSpPr>
        <xdr:cNvPr id="427" name="直線コネクタ 426"/>
        <xdr:cNvCxnSpPr/>
      </xdr:nvCxnSpPr>
      <xdr:spPr>
        <a:xfrm>
          <a:off x="13703300" y="1073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68597</xdr:rowOff>
    </xdr:from>
    <xdr:ext cx="405111" cy="259045"/>
    <xdr:sp macro="" textlink="">
      <xdr:nvSpPr>
        <xdr:cNvPr id="428" name="n_1mainValue【保健センター・保健所】&#10;有形固定資産減価償却率"/>
        <xdr:cNvSpPr txBox="1"/>
      </xdr:nvSpPr>
      <xdr:spPr>
        <a:xfrm>
          <a:off x="15266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429" name="n_2mainValue【保健センター・保健所】&#10;有形固定資産減価償却率"/>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148607</xdr:rowOff>
    </xdr:from>
    <xdr:ext cx="405111" cy="259045"/>
    <xdr:sp macro="" textlink="">
      <xdr:nvSpPr>
        <xdr:cNvPr id="430" name="n_3mainValue【保健センター・保健所】&#10;有形固定資産減価償却率"/>
        <xdr:cNvSpPr txBox="1"/>
      </xdr:nvSpPr>
      <xdr:spPr>
        <a:xfrm>
          <a:off x="13500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56" name="直線コネクタ 455"/>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57"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58" name="直線コネクタ 457"/>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59"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60" name="直線コネクタ 459"/>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61"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62" name="フローチャート: 判断 461"/>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63" name="フローチャート: 判断 462"/>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464" name="n_1aveValue【保健センター・保健所】&#10;一人当たり面積"/>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65" name="フローチャート: 判断 464"/>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466" name="n_2aveValue【保健センター・保健所】&#10;一人当たり面積"/>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67" name="フローチャート: 判断 466"/>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468" name="n_3aveValue【保健センター・保健所】&#10;一人当たり面積"/>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110853</xdr:rowOff>
    </xdr:from>
    <xdr:to>
      <xdr:col>116</xdr:col>
      <xdr:colOff>114300</xdr:colOff>
      <xdr:row>61</xdr:row>
      <xdr:rowOff>41003</xdr:rowOff>
    </xdr:to>
    <xdr:sp macro="" textlink="">
      <xdr:nvSpPr>
        <xdr:cNvPr id="474" name="楕円 473"/>
        <xdr:cNvSpPr/>
      </xdr:nvSpPr>
      <xdr:spPr>
        <a:xfrm>
          <a:off x="22110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133730</xdr:rowOff>
    </xdr:from>
    <xdr:ext cx="469744" cy="259045"/>
    <xdr:sp macro="" textlink="">
      <xdr:nvSpPr>
        <xdr:cNvPr id="475" name="【保健センター・保健所】&#10;一人当たり面積該当値テキスト"/>
        <xdr:cNvSpPr txBox="1"/>
      </xdr:nvSpPr>
      <xdr:spPr>
        <a:xfrm>
          <a:off x="22199600" y="102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127181</xdr:rowOff>
    </xdr:from>
    <xdr:to>
      <xdr:col>112</xdr:col>
      <xdr:colOff>38100</xdr:colOff>
      <xdr:row>61</xdr:row>
      <xdr:rowOff>57331</xdr:rowOff>
    </xdr:to>
    <xdr:sp macro="" textlink="">
      <xdr:nvSpPr>
        <xdr:cNvPr id="476" name="楕円 475"/>
        <xdr:cNvSpPr/>
      </xdr:nvSpPr>
      <xdr:spPr>
        <a:xfrm>
          <a:off x="2127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161653</xdr:rowOff>
    </xdr:from>
    <xdr:to>
      <xdr:col>116</xdr:col>
      <xdr:colOff>63500</xdr:colOff>
      <xdr:row>61</xdr:row>
      <xdr:rowOff>6531</xdr:rowOff>
    </xdr:to>
    <xdr:cxnSp macro="">
      <xdr:nvCxnSpPr>
        <xdr:cNvPr id="477" name="直線コネクタ 476"/>
        <xdr:cNvCxnSpPr/>
      </xdr:nvCxnSpPr>
      <xdr:spPr>
        <a:xfrm flipV="1">
          <a:off x="21323300" y="104486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151674</xdr:rowOff>
    </xdr:from>
    <xdr:to>
      <xdr:col>107</xdr:col>
      <xdr:colOff>101600</xdr:colOff>
      <xdr:row>61</xdr:row>
      <xdr:rowOff>81824</xdr:rowOff>
    </xdr:to>
    <xdr:sp macro="" textlink="">
      <xdr:nvSpPr>
        <xdr:cNvPr id="478" name="楕円 477"/>
        <xdr:cNvSpPr/>
      </xdr:nvSpPr>
      <xdr:spPr>
        <a:xfrm>
          <a:off x="2038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6531</xdr:rowOff>
    </xdr:from>
    <xdr:to>
      <xdr:col>111</xdr:col>
      <xdr:colOff>177800</xdr:colOff>
      <xdr:row>61</xdr:row>
      <xdr:rowOff>31024</xdr:rowOff>
    </xdr:to>
    <xdr:cxnSp macro="">
      <xdr:nvCxnSpPr>
        <xdr:cNvPr id="479" name="直線コネクタ 478"/>
        <xdr:cNvCxnSpPr/>
      </xdr:nvCxnSpPr>
      <xdr:spPr>
        <a:xfrm flipV="1">
          <a:off x="20434300" y="1046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480" name="楕円 479"/>
        <xdr:cNvSpPr/>
      </xdr:nvSpPr>
      <xdr:spPr>
        <a:xfrm>
          <a:off x="19494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27759</xdr:rowOff>
    </xdr:from>
    <xdr:to>
      <xdr:col>107</xdr:col>
      <xdr:colOff>50800</xdr:colOff>
      <xdr:row>61</xdr:row>
      <xdr:rowOff>31024</xdr:rowOff>
    </xdr:to>
    <xdr:cxnSp macro="">
      <xdr:nvCxnSpPr>
        <xdr:cNvPr id="481" name="直線コネクタ 480"/>
        <xdr:cNvCxnSpPr/>
      </xdr:nvCxnSpPr>
      <xdr:spPr>
        <a:xfrm>
          <a:off x="19545300" y="10486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73858</xdr:rowOff>
    </xdr:from>
    <xdr:ext cx="469744" cy="259045"/>
    <xdr:sp macro="" textlink="">
      <xdr:nvSpPr>
        <xdr:cNvPr id="482" name="n_1mainValue【保健センター・保健所】&#10;一人当たり面積"/>
        <xdr:cNvSpPr txBox="1"/>
      </xdr:nvSpPr>
      <xdr:spPr>
        <a:xfrm>
          <a:off x="21075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483" name="n_2mainValue【保健センター・保健所】&#10;一人当たり面積"/>
        <xdr:cNvSpPr txBox="1"/>
      </xdr:nvSpPr>
      <xdr:spPr>
        <a:xfrm>
          <a:off x="201994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484" name="n_3mainValue【保健センター・保健所】&#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5" name="テキスト ボックス 49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7" name="テキスト ボックス 49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5" name="テキスト ボックス 50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09" name="直線コネクタ 508"/>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10"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11" name="直線コネクタ 510"/>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1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13" name="直線コネクタ 51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14"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15" name="フローチャート: 判断 514"/>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16" name="フローチャート: 判断 51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17"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18" name="フローチャート: 判断 517"/>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19"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20" name="フローチャート: 判断 519"/>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21"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27" name="楕円 526"/>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528"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29" name="楕円 528"/>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72389</xdr:rowOff>
    </xdr:to>
    <xdr:cxnSp macro="">
      <xdr:nvCxnSpPr>
        <xdr:cNvPr id="530" name="直線コネクタ 529"/>
        <xdr:cNvCxnSpPr/>
      </xdr:nvCxnSpPr>
      <xdr:spPr>
        <a:xfrm flipV="1">
          <a:off x="15481300" y="1459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93980</xdr:rowOff>
    </xdr:from>
    <xdr:to>
      <xdr:col>76</xdr:col>
      <xdr:colOff>165100</xdr:colOff>
      <xdr:row>86</xdr:row>
      <xdr:rowOff>24130</xdr:rowOff>
    </xdr:to>
    <xdr:sp macro="" textlink="">
      <xdr:nvSpPr>
        <xdr:cNvPr id="531" name="楕円 530"/>
        <xdr:cNvSpPr/>
      </xdr:nvSpPr>
      <xdr:spPr>
        <a:xfrm>
          <a:off x="1454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144780</xdr:rowOff>
    </xdr:to>
    <xdr:cxnSp macro="">
      <xdr:nvCxnSpPr>
        <xdr:cNvPr id="532" name="直線コネクタ 531"/>
        <xdr:cNvCxnSpPr/>
      </xdr:nvCxnSpPr>
      <xdr:spPr>
        <a:xfrm flipV="1">
          <a:off x="14592300" y="14645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164464</xdr:rowOff>
    </xdr:from>
    <xdr:to>
      <xdr:col>72</xdr:col>
      <xdr:colOff>38100</xdr:colOff>
      <xdr:row>86</xdr:row>
      <xdr:rowOff>94614</xdr:rowOff>
    </xdr:to>
    <xdr:sp macro="" textlink="">
      <xdr:nvSpPr>
        <xdr:cNvPr id="533" name="楕円 532"/>
        <xdr:cNvSpPr/>
      </xdr:nvSpPr>
      <xdr:spPr>
        <a:xfrm>
          <a:off x="13652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144780</xdr:rowOff>
    </xdr:from>
    <xdr:to>
      <xdr:col>76</xdr:col>
      <xdr:colOff>114300</xdr:colOff>
      <xdr:row>86</xdr:row>
      <xdr:rowOff>43814</xdr:rowOff>
    </xdr:to>
    <xdr:cxnSp macro="">
      <xdr:nvCxnSpPr>
        <xdr:cNvPr id="534" name="直線コネクタ 533"/>
        <xdr:cNvCxnSpPr/>
      </xdr:nvCxnSpPr>
      <xdr:spPr>
        <a:xfrm flipV="1">
          <a:off x="13703300" y="14718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114316</xdr:rowOff>
    </xdr:from>
    <xdr:ext cx="405111" cy="259045"/>
    <xdr:sp macro="" textlink="">
      <xdr:nvSpPr>
        <xdr:cNvPr id="535" name="n_1mainValue【消防施設】&#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15257</xdr:rowOff>
    </xdr:from>
    <xdr:ext cx="405111" cy="259045"/>
    <xdr:sp macro="" textlink="">
      <xdr:nvSpPr>
        <xdr:cNvPr id="536" name="n_2mainValue【消防施設】&#10;有形固定資産減価償却率"/>
        <xdr:cNvSpPr txBox="1"/>
      </xdr:nvSpPr>
      <xdr:spPr>
        <a:xfrm>
          <a:off x="14389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85741</xdr:rowOff>
    </xdr:from>
    <xdr:ext cx="405111" cy="259045"/>
    <xdr:sp macro="" textlink="">
      <xdr:nvSpPr>
        <xdr:cNvPr id="537" name="n_3mainValue【消防施設】&#10;有形固定資産減価償却率"/>
        <xdr:cNvSpPr txBox="1"/>
      </xdr:nvSpPr>
      <xdr:spPr>
        <a:xfrm>
          <a:off x="13500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59" name="直線コネクタ 55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6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61" name="直線コネクタ 56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6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63" name="直線コネクタ 56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6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65" name="フローチャート: 判断 56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66" name="フローチャート: 判断 56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6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68" name="フローチャート: 判断 56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569"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70" name="フローチャート: 判断 56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71" name="n_3ave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72340</xdr:rowOff>
    </xdr:from>
    <xdr:to>
      <xdr:col>116</xdr:col>
      <xdr:colOff>114300</xdr:colOff>
      <xdr:row>86</xdr:row>
      <xdr:rowOff>2490</xdr:rowOff>
    </xdr:to>
    <xdr:sp macro="" textlink="">
      <xdr:nvSpPr>
        <xdr:cNvPr id="577" name="楕円 576"/>
        <xdr:cNvSpPr/>
      </xdr:nvSpPr>
      <xdr:spPr>
        <a:xfrm>
          <a:off x="221107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25621</xdr:rowOff>
    </xdr:from>
    <xdr:ext cx="469744" cy="259045"/>
    <xdr:sp macro="" textlink="">
      <xdr:nvSpPr>
        <xdr:cNvPr id="578" name="【消防施設】&#10;一人当たり面積該当値テキスト"/>
        <xdr:cNvSpPr txBox="1"/>
      </xdr:nvSpPr>
      <xdr:spPr>
        <a:xfrm>
          <a:off x="22199600" y="1459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579" name="楕円 578"/>
        <xdr:cNvSpPr/>
      </xdr:nvSpPr>
      <xdr:spPr>
        <a:xfrm>
          <a:off x="21272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123140</xdr:rowOff>
    </xdr:from>
    <xdr:to>
      <xdr:col>116</xdr:col>
      <xdr:colOff>63500</xdr:colOff>
      <xdr:row>85</xdr:row>
      <xdr:rowOff>124968</xdr:rowOff>
    </xdr:to>
    <xdr:cxnSp macro="">
      <xdr:nvCxnSpPr>
        <xdr:cNvPr id="580" name="直線コネクタ 579"/>
        <xdr:cNvCxnSpPr/>
      </xdr:nvCxnSpPr>
      <xdr:spPr>
        <a:xfrm flipV="1">
          <a:off x="21323300" y="1469639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41250</xdr:rowOff>
    </xdr:from>
    <xdr:to>
      <xdr:col>107</xdr:col>
      <xdr:colOff>101600</xdr:colOff>
      <xdr:row>85</xdr:row>
      <xdr:rowOff>142850</xdr:rowOff>
    </xdr:to>
    <xdr:sp macro="" textlink="">
      <xdr:nvSpPr>
        <xdr:cNvPr id="581" name="楕円 580"/>
        <xdr:cNvSpPr/>
      </xdr:nvSpPr>
      <xdr:spPr>
        <a:xfrm>
          <a:off x="20383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124968</xdr:rowOff>
    </xdr:to>
    <xdr:cxnSp macro="">
      <xdr:nvCxnSpPr>
        <xdr:cNvPr id="582" name="直線コネクタ 581"/>
        <xdr:cNvCxnSpPr/>
      </xdr:nvCxnSpPr>
      <xdr:spPr>
        <a:xfrm>
          <a:off x="20434300" y="1466530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43078</xdr:rowOff>
    </xdr:from>
    <xdr:to>
      <xdr:col>102</xdr:col>
      <xdr:colOff>165100</xdr:colOff>
      <xdr:row>85</xdr:row>
      <xdr:rowOff>144678</xdr:rowOff>
    </xdr:to>
    <xdr:sp macro="" textlink="">
      <xdr:nvSpPr>
        <xdr:cNvPr id="583" name="楕円 582"/>
        <xdr:cNvSpPr/>
      </xdr:nvSpPr>
      <xdr:spPr>
        <a:xfrm>
          <a:off x="19494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92050</xdr:rowOff>
    </xdr:from>
    <xdr:to>
      <xdr:col>107</xdr:col>
      <xdr:colOff>50800</xdr:colOff>
      <xdr:row>85</xdr:row>
      <xdr:rowOff>93878</xdr:rowOff>
    </xdr:to>
    <xdr:cxnSp macro="">
      <xdr:nvCxnSpPr>
        <xdr:cNvPr id="584" name="直線コネクタ 583"/>
        <xdr:cNvCxnSpPr/>
      </xdr:nvCxnSpPr>
      <xdr:spPr>
        <a:xfrm flipV="1">
          <a:off x="19545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85" name="n_1main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159377</xdr:rowOff>
    </xdr:from>
    <xdr:ext cx="469744" cy="259045"/>
    <xdr:sp macro="" textlink="">
      <xdr:nvSpPr>
        <xdr:cNvPr id="586" name="n_2mainValue【消防施設】&#10;一人当たり面積"/>
        <xdr:cNvSpPr txBox="1"/>
      </xdr:nvSpPr>
      <xdr:spPr>
        <a:xfrm>
          <a:off x="201994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161205</xdr:rowOff>
    </xdr:from>
    <xdr:ext cx="469744" cy="259045"/>
    <xdr:sp macro="" textlink="">
      <xdr:nvSpPr>
        <xdr:cNvPr id="587" name="n_3mainValue【消防施設】&#10;一人当たり面積"/>
        <xdr:cNvSpPr txBox="1"/>
      </xdr:nvSpPr>
      <xdr:spPr>
        <a:xfrm>
          <a:off x="19310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13" name="直線コネクタ 612"/>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14"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15" name="直線コネクタ 614"/>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18"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19" name="フローチャート: 判断 61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20" name="フローチャート: 判断 619"/>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621"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22" name="フローチャート: 判断 621"/>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623"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24" name="フローチャート: 判断 623"/>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625"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31" name="楕円 630"/>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632" name="【庁舎】&#10;有形固定資産減価償却率該当値テキスト"/>
        <xdr:cNvSpPr txBox="1"/>
      </xdr:nvSpPr>
      <xdr:spPr>
        <a:xfrm>
          <a:off x="16357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33" name="楕円 632"/>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19050</xdr:rowOff>
    </xdr:to>
    <xdr:cxnSp macro="">
      <xdr:nvCxnSpPr>
        <xdr:cNvPr id="634" name="直線コネクタ 633"/>
        <xdr:cNvCxnSpPr/>
      </xdr:nvCxnSpPr>
      <xdr:spPr>
        <a:xfrm flipV="1">
          <a:off x="15481300" y="1798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35" name="楕円 634"/>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105</xdr:row>
      <xdr:rowOff>19050</xdr:rowOff>
    </xdr:to>
    <xdr:cxnSp macro="">
      <xdr:nvCxnSpPr>
        <xdr:cNvPr id="636" name="直線コネクタ 635"/>
        <xdr:cNvCxnSpPr/>
      </xdr:nvCxnSpPr>
      <xdr:spPr>
        <a:xfrm>
          <a:off x="14592300" y="179445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637" name="楕円 636"/>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138249</xdr:rowOff>
    </xdr:to>
    <xdr:cxnSp macro="">
      <xdr:nvCxnSpPr>
        <xdr:cNvPr id="638" name="直線コネクタ 637"/>
        <xdr:cNvCxnSpPr/>
      </xdr:nvCxnSpPr>
      <xdr:spPr>
        <a:xfrm flipV="1">
          <a:off x="13703300" y="1794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39" name="n_1main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640" name="n_2main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641"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36830</xdr:rowOff>
    </xdr:from>
    <xdr:to>
      <xdr:col>116</xdr:col>
      <xdr:colOff>62864</xdr:colOff>
      <xdr:row>107</xdr:row>
      <xdr:rowOff>69850</xdr:rowOff>
    </xdr:to>
    <xdr:cxnSp macro="">
      <xdr:nvCxnSpPr>
        <xdr:cNvPr id="665" name="直線コネクタ 664"/>
        <xdr:cNvCxnSpPr/>
      </xdr:nvCxnSpPr>
      <xdr:spPr>
        <a:xfrm flipV="1">
          <a:off x="22160864" y="1718183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73677</xdr:rowOff>
    </xdr:from>
    <xdr:ext cx="469744" cy="259045"/>
    <xdr:sp macro="" textlink="">
      <xdr:nvSpPr>
        <xdr:cNvPr id="666" name="【庁舎】&#10;一人当たり面積最小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69850</xdr:rowOff>
    </xdr:from>
    <xdr:to>
      <xdr:col>116</xdr:col>
      <xdr:colOff>152400</xdr:colOff>
      <xdr:row>107</xdr:row>
      <xdr:rowOff>69850</xdr:rowOff>
    </xdr:to>
    <xdr:cxnSp macro="">
      <xdr:nvCxnSpPr>
        <xdr:cNvPr id="667" name="直線コネクタ 666"/>
        <xdr:cNvCxnSpPr/>
      </xdr:nvCxnSpPr>
      <xdr:spPr>
        <a:xfrm>
          <a:off x="22072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154957</xdr:rowOff>
    </xdr:from>
    <xdr:ext cx="469744" cy="259045"/>
    <xdr:sp macro="" textlink="">
      <xdr:nvSpPr>
        <xdr:cNvPr id="668" name="【庁舎】&#10;一人当たり面積最大値テキスト"/>
        <xdr:cNvSpPr txBox="1"/>
      </xdr:nvSpPr>
      <xdr:spPr>
        <a:xfrm>
          <a:off x="22199600"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36830</xdr:rowOff>
    </xdr:from>
    <xdr:to>
      <xdr:col>116</xdr:col>
      <xdr:colOff>152400</xdr:colOff>
      <xdr:row>100</xdr:row>
      <xdr:rowOff>36830</xdr:rowOff>
    </xdr:to>
    <xdr:cxnSp macro="">
      <xdr:nvCxnSpPr>
        <xdr:cNvPr id="669" name="直線コネクタ 668"/>
        <xdr:cNvCxnSpPr/>
      </xdr:nvCxnSpPr>
      <xdr:spPr>
        <a:xfrm>
          <a:off x="22072600" y="1718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70"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156211</xdr:rowOff>
    </xdr:from>
    <xdr:to>
      <xdr:col>116</xdr:col>
      <xdr:colOff>114300</xdr:colOff>
      <xdr:row>105</xdr:row>
      <xdr:rowOff>86361</xdr:rowOff>
    </xdr:to>
    <xdr:sp macro="" textlink="">
      <xdr:nvSpPr>
        <xdr:cNvPr id="671" name="フローチャート: 判断 670"/>
        <xdr:cNvSpPr/>
      </xdr:nvSpPr>
      <xdr:spPr>
        <a:xfrm>
          <a:off x="22110700" y="179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672" name="フローチャート: 判断 67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102888</xdr:rowOff>
    </xdr:from>
    <xdr:ext cx="469744" cy="259045"/>
    <xdr:sp macro="" textlink="">
      <xdr:nvSpPr>
        <xdr:cNvPr id="673"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104139</xdr:rowOff>
    </xdr:from>
    <xdr:to>
      <xdr:col>107</xdr:col>
      <xdr:colOff>101600</xdr:colOff>
      <xdr:row>105</xdr:row>
      <xdr:rowOff>34289</xdr:rowOff>
    </xdr:to>
    <xdr:sp macro="" textlink="">
      <xdr:nvSpPr>
        <xdr:cNvPr id="674" name="フローチャート: 判断 673"/>
        <xdr:cNvSpPr/>
      </xdr:nvSpPr>
      <xdr:spPr>
        <a:xfrm>
          <a:off x="20383500" y="179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25416</xdr:rowOff>
    </xdr:from>
    <xdr:ext cx="469744" cy="259045"/>
    <xdr:sp macro="" textlink="">
      <xdr:nvSpPr>
        <xdr:cNvPr id="67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27939</xdr:rowOff>
    </xdr:from>
    <xdr:to>
      <xdr:col>102</xdr:col>
      <xdr:colOff>165100</xdr:colOff>
      <xdr:row>105</xdr:row>
      <xdr:rowOff>129539</xdr:rowOff>
    </xdr:to>
    <xdr:sp macro="" textlink="">
      <xdr:nvSpPr>
        <xdr:cNvPr id="676" name="フローチャート: 判断 675"/>
        <xdr:cNvSpPr/>
      </xdr:nvSpPr>
      <xdr:spPr>
        <a:xfrm>
          <a:off x="19494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120666</xdr:rowOff>
    </xdr:from>
    <xdr:ext cx="469744" cy="259045"/>
    <xdr:sp macro="" textlink="">
      <xdr:nvSpPr>
        <xdr:cNvPr id="677" name="n_3aveValue【庁舎】&#10;一人当たり面積"/>
        <xdr:cNvSpPr txBox="1"/>
      </xdr:nvSpPr>
      <xdr:spPr>
        <a:xfrm>
          <a:off x="19310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35561</xdr:rowOff>
    </xdr:from>
    <xdr:to>
      <xdr:col>116</xdr:col>
      <xdr:colOff>114300</xdr:colOff>
      <xdr:row>102</xdr:row>
      <xdr:rowOff>137161</xdr:rowOff>
    </xdr:to>
    <xdr:sp macro="" textlink="">
      <xdr:nvSpPr>
        <xdr:cNvPr id="683" name="楕円 682"/>
        <xdr:cNvSpPr/>
      </xdr:nvSpPr>
      <xdr:spPr>
        <a:xfrm>
          <a:off x="221107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58438</xdr:rowOff>
    </xdr:from>
    <xdr:ext cx="469744" cy="259045"/>
    <xdr:sp macro="" textlink="">
      <xdr:nvSpPr>
        <xdr:cNvPr id="684" name="【庁舎】&#10;一人当たり面積該当値テキスト"/>
        <xdr:cNvSpPr txBox="1"/>
      </xdr:nvSpPr>
      <xdr:spPr>
        <a:xfrm>
          <a:off x="22199600" y="173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62230</xdr:rowOff>
    </xdr:from>
    <xdr:to>
      <xdr:col>112</xdr:col>
      <xdr:colOff>38100</xdr:colOff>
      <xdr:row>102</xdr:row>
      <xdr:rowOff>163830</xdr:rowOff>
    </xdr:to>
    <xdr:sp macro="" textlink="">
      <xdr:nvSpPr>
        <xdr:cNvPr id="685" name="楕円 684"/>
        <xdr:cNvSpPr/>
      </xdr:nvSpPr>
      <xdr:spPr>
        <a:xfrm>
          <a:off x="21272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86361</xdr:rowOff>
    </xdr:from>
    <xdr:to>
      <xdr:col>116</xdr:col>
      <xdr:colOff>63500</xdr:colOff>
      <xdr:row>102</xdr:row>
      <xdr:rowOff>113030</xdr:rowOff>
    </xdr:to>
    <xdr:cxnSp macro="">
      <xdr:nvCxnSpPr>
        <xdr:cNvPr id="686" name="直線コネクタ 685"/>
        <xdr:cNvCxnSpPr/>
      </xdr:nvCxnSpPr>
      <xdr:spPr>
        <a:xfrm flipV="1">
          <a:off x="21323300" y="17574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63500</xdr:rowOff>
    </xdr:from>
    <xdr:to>
      <xdr:col>107</xdr:col>
      <xdr:colOff>101600</xdr:colOff>
      <xdr:row>99</xdr:row>
      <xdr:rowOff>165100</xdr:rowOff>
    </xdr:to>
    <xdr:sp macro="" textlink="">
      <xdr:nvSpPr>
        <xdr:cNvPr id="687" name="楕円 686"/>
        <xdr:cNvSpPr/>
      </xdr:nvSpPr>
      <xdr:spPr>
        <a:xfrm>
          <a:off x="20383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114300</xdr:rowOff>
    </xdr:from>
    <xdr:to>
      <xdr:col>111</xdr:col>
      <xdr:colOff>177800</xdr:colOff>
      <xdr:row>102</xdr:row>
      <xdr:rowOff>113030</xdr:rowOff>
    </xdr:to>
    <xdr:cxnSp macro="">
      <xdr:nvCxnSpPr>
        <xdr:cNvPr id="688" name="直線コネクタ 687"/>
        <xdr:cNvCxnSpPr/>
      </xdr:nvCxnSpPr>
      <xdr:spPr>
        <a:xfrm>
          <a:off x="20434300" y="17087850"/>
          <a:ext cx="889000"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111761</xdr:rowOff>
    </xdr:from>
    <xdr:to>
      <xdr:col>102</xdr:col>
      <xdr:colOff>165100</xdr:colOff>
      <xdr:row>103</xdr:row>
      <xdr:rowOff>41911</xdr:rowOff>
    </xdr:to>
    <xdr:sp macro="" textlink="">
      <xdr:nvSpPr>
        <xdr:cNvPr id="689" name="楕円 688"/>
        <xdr:cNvSpPr/>
      </xdr:nvSpPr>
      <xdr:spPr>
        <a:xfrm>
          <a:off x="19494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114300</xdr:rowOff>
    </xdr:from>
    <xdr:to>
      <xdr:col>107</xdr:col>
      <xdr:colOff>50800</xdr:colOff>
      <xdr:row>102</xdr:row>
      <xdr:rowOff>162561</xdr:rowOff>
    </xdr:to>
    <xdr:cxnSp macro="">
      <xdr:nvCxnSpPr>
        <xdr:cNvPr id="690" name="直線コネクタ 689"/>
        <xdr:cNvCxnSpPr/>
      </xdr:nvCxnSpPr>
      <xdr:spPr>
        <a:xfrm flipV="1">
          <a:off x="19545300" y="17087850"/>
          <a:ext cx="889000" cy="5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8907</xdr:rowOff>
    </xdr:from>
    <xdr:ext cx="469744" cy="259045"/>
    <xdr:sp macro="" textlink="">
      <xdr:nvSpPr>
        <xdr:cNvPr id="691" name="n_1mainValue【庁舎】&#10;一人当たり面積"/>
        <xdr:cNvSpPr txBox="1"/>
      </xdr:nvSpPr>
      <xdr:spPr>
        <a:xfrm>
          <a:off x="21075727"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10177</xdr:rowOff>
    </xdr:from>
    <xdr:ext cx="469744" cy="259045"/>
    <xdr:sp macro="" textlink="">
      <xdr:nvSpPr>
        <xdr:cNvPr id="692" name="n_2mainValue【庁舎】&#10;一人当たり面積"/>
        <xdr:cNvSpPr txBox="1"/>
      </xdr:nvSpPr>
      <xdr:spPr>
        <a:xfrm>
          <a:off x="20199427"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58438</xdr:rowOff>
    </xdr:from>
    <xdr:ext cx="469744" cy="259045"/>
    <xdr:sp macro="" textlink="">
      <xdr:nvSpPr>
        <xdr:cNvPr id="693" name="n_3mainValue【庁舎】&#10;一人当たり面積"/>
        <xdr:cNvSpPr txBox="1"/>
      </xdr:nvSpPr>
      <xdr:spPr>
        <a:xfrm>
          <a:off x="19310427" y="173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いが、各種公共施設（体育館・プール、保健センター、福祉施設、消防施設、庁舎）については、人口一人当たりの面積が全国平均よりも高く、現在の上島町の人口規模に見合っていないことが分かる。</a:t>
          </a:r>
          <a:endParaRPr lang="ja-JP" altLang="ja-JP" sz="1400">
            <a:effectLst/>
          </a:endParaRPr>
        </a:p>
        <a:p>
          <a:r>
            <a:rPr kumimoji="1" lang="ja-JP" altLang="ja-JP" sz="1100">
              <a:solidFill>
                <a:schemeClr val="dk1"/>
              </a:solidFill>
              <a:effectLst/>
              <a:latin typeface="+mn-lt"/>
              <a:ea typeface="+mn-ea"/>
              <a:cs typeface="+mn-cs"/>
            </a:rPr>
            <a:t>上島町は全域が離島のため、地理的条件から人口規模より公共施設の数や面積が大きくなることは避けられないが、令和３年度に岩城橋が開通予定であり、弓削島・佐島・生名島・岩城島の４つの島が陸続きとなることから、保健センターや</a:t>
          </a:r>
          <a:endParaRPr lang="ja-JP" altLang="ja-JP" sz="1400">
            <a:effectLst/>
          </a:endParaRPr>
        </a:p>
        <a:p>
          <a:r>
            <a:rPr lang="ja-JP" altLang="ja-JP" sz="1100">
              <a:solidFill>
                <a:schemeClr val="dk1"/>
              </a:solidFill>
              <a:effectLst/>
              <a:latin typeface="+mn-lt"/>
              <a:ea typeface="+mn-ea"/>
              <a:cs typeface="+mn-cs"/>
            </a:rPr>
            <a:t>福祉施設の統廃合の検討も必要である。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4"/>
      <c r="DK3" s="184"/>
      <c r="DL3" s="184"/>
      <c r="DM3" s="184"/>
      <c r="DN3" s="184"/>
      <c r="DO3" s="184"/>
    </row>
    <row r="4" spans="1:119" ht="18.75" customHeight="1">
      <c r="A4" s="185"/>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6920327</v>
      </c>
      <c r="BO4" s="423"/>
      <c r="BP4" s="423"/>
      <c r="BQ4" s="423"/>
      <c r="BR4" s="423"/>
      <c r="BS4" s="423"/>
      <c r="BT4" s="423"/>
      <c r="BU4" s="424"/>
      <c r="BV4" s="422">
        <v>6598543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v>
      </c>
      <c r="CU4" s="604"/>
      <c r="CV4" s="604"/>
      <c r="CW4" s="604"/>
      <c r="CX4" s="604"/>
      <c r="CY4" s="604"/>
      <c r="CZ4" s="604"/>
      <c r="DA4" s="605"/>
      <c r="DB4" s="603">
        <v>2.7</v>
      </c>
      <c r="DC4" s="604"/>
      <c r="DD4" s="604"/>
      <c r="DE4" s="604"/>
      <c r="DF4" s="604"/>
      <c r="DG4" s="604"/>
      <c r="DH4" s="604"/>
      <c r="DI4" s="605"/>
      <c r="DJ4" s="184"/>
      <c r="DK4" s="184"/>
      <c r="DL4" s="184"/>
      <c r="DM4" s="184"/>
      <c r="DN4" s="184"/>
      <c r="DO4" s="184"/>
    </row>
    <row r="5" spans="1:119" ht="18.75" customHeight="1">
      <c r="A5" s="185"/>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6718784</v>
      </c>
      <c r="BO5" s="428"/>
      <c r="BP5" s="428"/>
      <c r="BQ5" s="428"/>
      <c r="BR5" s="428"/>
      <c r="BS5" s="428"/>
      <c r="BT5" s="428"/>
      <c r="BU5" s="429"/>
      <c r="BV5" s="427">
        <v>6471469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97.2</v>
      </c>
      <c r="CU5" s="398"/>
      <c r="CV5" s="398"/>
      <c r="CW5" s="398"/>
      <c r="CX5" s="398"/>
      <c r="CY5" s="398"/>
      <c r="CZ5" s="398"/>
      <c r="DA5" s="399"/>
      <c r="DB5" s="397">
        <v>93.7</v>
      </c>
      <c r="DC5" s="398"/>
      <c r="DD5" s="398"/>
      <c r="DE5" s="398"/>
      <c r="DF5" s="398"/>
      <c r="DG5" s="398"/>
      <c r="DH5" s="398"/>
      <c r="DI5" s="399"/>
      <c r="DJ5" s="184"/>
      <c r="DK5" s="184"/>
      <c r="DL5" s="184"/>
      <c r="DM5" s="184"/>
      <c r="DN5" s="184"/>
      <c r="DO5" s="184"/>
    </row>
    <row r="6" spans="1:119" ht="18.75" customHeight="1">
      <c r="A6" s="185"/>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201543</v>
      </c>
      <c r="BO6" s="428"/>
      <c r="BP6" s="428"/>
      <c r="BQ6" s="428"/>
      <c r="BR6" s="428"/>
      <c r="BS6" s="428"/>
      <c r="BT6" s="428"/>
      <c r="BU6" s="429"/>
      <c r="BV6" s="427">
        <v>127074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101.1</v>
      </c>
      <c r="CU6" s="578"/>
      <c r="CV6" s="578"/>
      <c r="CW6" s="578"/>
      <c r="CX6" s="578"/>
      <c r="CY6" s="578"/>
      <c r="CZ6" s="578"/>
      <c r="DA6" s="579"/>
      <c r="DB6" s="577">
        <v>97.5</v>
      </c>
      <c r="DC6" s="578"/>
      <c r="DD6" s="578"/>
      <c r="DE6" s="578"/>
      <c r="DF6" s="578"/>
      <c r="DG6" s="578"/>
      <c r="DH6" s="578"/>
      <c r="DI6" s="579"/>
      <c r="DJ6" s="184"/>
      <c r="DK6" s="184"/>
      <c r="DL6" s="184"/>
      <c r="DM6" s="184"/>
      <c r="DN6" s="184"/>
      <c r="DO6" s="184"/>
    </row>
    <row r="7" spans="1:119" ht="18.75" customHeight="1">
      <c r="A7" s="185"/>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118535</v>
      </c>
      <c r="BO7" s="428"/>
      <c r="BP7" s="428"/>
      <c r="BQ7" s="428"/>
      <c r="BR7" s="428"/>
      <c r="BS7" s="428"/>
      <c r="BT7" s="428"/>
      <c r="BU7" s="429"/>
      <c r="BV7" s="427">
        <v>17004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4148173</v>
      </c>
      <c r="CU7" s="428"/>
      <c r="CV7" s="428"/>
      <c r="CW7" s="428"/>
      <c r="CX7" s="428"/>
      <c r="CY7" s="428"/>
      <c r="CZ7" s="428"/>
      <c r="DA7" s="429"/>
      <c r="DB7" s="427">
        <v>4130927</v>
      </c>
      <c r="DC7" s="428"/>
      <c r="DD7" s="428"/>
      <c r="DE7" s="428"/>
      <c r="DF7" s="428"/>
      <c r="DG7" s="428"/>
      <c r="DH7" s="428"/>
      <c r="DI7" s="429"/>
      <c r="DJ7" s="184"/>
      <c r="DK7" s="184"/>
      <c r="DL7" s="184"/>
      <c r="DM7" s="184"/>
      <c r="DN7" s="184"/>
      <c r="DO7" s="184"/>
    </row>
    <row r="8" spans="1:119" ht="18.75" customHeight="1" thickBot="1">
      <c r="A8" s="185"/>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83008</v>
      </c>
      <c r="BO8" s="428"/>
      <c r="BP8" s="428"/>
      <c r="BQ8" s="428"/>
      <c r="BR8" s="428"/>
      <c r="BS8" s="428"/>
      <c r="BT8" s="428"/>
      <c r="BU8" s="429"/>
      <c r="BV8" s="427">
        <v>110070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0.15</v>
      </c>
      <c r="CU8" s="541"/>
      <c r="CV8" s="541"/>
      <c r="CW8" s="541"/>
      <c r="CX8" s="541"/>
      <c r="CY8" s="541"/>
      <c r="CZ8" s="541"/>
      <c r="DA8" s="542"/>
      <c r="DB8" s="540">
        <v>0.16</v>
      </c>
      <c r="DC8" s="541"/>
      <c r="DD8" s="541"/>
      <c r="DE8" s="541"/>
      <c r="DF8" s="541"/>
      <c r="DG8" s="541"/>
      <c r="DH8" s="541"/>
      <c r="DI8" s="542"/>
      <c r="DJ8" s="184"/>
      <c r="DK8" s="184"/>
      <c r="DL8" s="184"/>
      <c r="DM8" s="184"/>
      <c r="DN8" s="184"/>
      <c r="DO8" s="184"/>
    </row>
    <row r="9" spans="1:119" ht="18.75" customHeight="1" thickBot="1">
      <c r="A9" s="185"/>
      <c r="B9" s="566" t="s">
        <v>111</v>
      </c>
      <c r="C9" s="567"/>
      <c r="D9" s="567"/>
      <c r="E9" s="567"/>
      <c r="F9" s="567"/>
      <c r="G9" s="567"/>
      <c r="H9" s="567"/>
      <c r="I9" s="567"/>
      <c r="J9" s="567"/>
      <c r="K9" s="490"/>
      <c r="L9" s="568" t="s">
        <v>112</v>
      </c>
      <c r="M9" s="569"/>
      <c r="N9" s="569"/>
      <c r="O9" s="569"/>
      <c r="P9" s="569"/>
      <c r="Q9" s="570"/>
      <c r="R9" s="571">
        <v>7135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-27062</v>
      </c>
      <c r="BO9" s="428"/>
      <c r="BP9" s="428"/>
      <c r="BQ9" s="428"/>
      <c r="BR9" s="428"/>
      <c r="BS9" s="428"/>
      <c r="BT9" s="428"/>
      <c r="BU9" s="429"/>
      <c r="BV9" s="427">
        <v>1611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23.3</v>
      </c>
      <c r="CU9" s="398"/>
      <c r="CV9" s="398"/>
      <c r="CW9" s="398"/>
      <c r="CX9" s="398"/>
      <c r="CY9" s="398"/>
      <c r="CZ9" s="398"/>
      <c r="DA9" s="399"/>
      <c r="DB9" s="397">
        <v>22.5</v>
      </c>
      <c r="DC9" s="398"/>
      <c r="DD9" s="398"/>
      <c r="DE9" s="398"/>
      <c r="DF9" s="398"/>
      <c r="DG9" s="398"/>
      <c r="DH9" s="398"/>
      <c r="DI9" s="399"/>
      <c r="DJ9" s="184"/>
      <c r="DK9" s="184"/>
      <c r="DL9" s="184"/>
      <c r="DM9" s="184"/>
      <c r="DN9" s="184"/>
      <c r="DO9" s="184"/>
    </row>
    <row r="10" spans="1:119" ht="18.75" customHeight="1" thickBot="1">
      <c r="A10" s="185"/>
      <c r="B10" s="566"/>
      <c r="C10" s="567"/>
      <c r="D10" s="567"/>
      <c r="E10" s="567"/>
      <c r="F10" s="567"/>
      <c r="G10" s="567"/>
      <c r="H10" s="567"/>
      <c r="I10" s="567"/>
      <c r="J10" s="567"/>
      <c r="K10" s="490"/>
      <c r="L10" s="400" t="s">
        <v>117</v>
      </c>
      <c r="M10" s="401"/>
      <c r="N10" s="401"/>
      <c r="O10" s="401"/>
      <c r="P10" s="401"/>
      <c r="Q10" s="402"/>
      <c r="R10" s="403">
        <v>7648</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300</v>
      </c>
      <c r="BO10" s="428"/>
      <c r="BP10" s="428"/>
      <c r="BQ10" s="428"/>
      <c r="BR10" s="428"/>
      <c r="BS10" s="428"/>
      <c r="BT10" s="428"/>
      <c r="BU10" s="429"/>
      <c r="BV10" s="427">
        <v>300</v>
      </c>
      <c r="BW10" s="428"/>
      <c r="BX10" s="428"/>
      <c r="BY10" s="428"/>
      <c r="BZ10" s="428"/>
      <c r="CA10" s="428"/>
      <c r="CB10" s="428"/>
      <c r="CC10" s="42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4"/>
      <c r="DK11" s="184"/>
      <c r="DL11" s="184"/>
      <c r="DM11" s="184"/>
      <c r="DN11" s="184"/>
      <c r="DO11" s="184"/>
    </row>
    <row r="12" spans="1:119" ht="18.75" customHeight="1">
      <c r="A12" s="185"/>
      <c r="B12" s="543" t="s">
        <v>129</v>
      </c>
      <c r="C12" s="544"/>
      <c r="D12" s="544"/>
      <c r="E12" s="544"/>
      <c r="F12" s="544"/>
      <c r="G12" s="544"/>
      <c r="H12" s="544"/>
      <c r="I12" s="544"/>
      <c r="J12" s="544"/>
      <c r="K12" s="545"/>
      <c r="L12" s="552" t="s">
        <v>130</v>
      </c>
      <c r="M12" s="553"/>
      <c r="N12" s="553"/>
      <c r="O12" s="553"/>
      <c r="P12" s="553"/>
      <c r="Q12" s="554"/>
      <c r="R12" s="555">
        <v>6903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200000</v>
      </c>
      <c r="BO12" s="428"/>
      <c r="BP12" s="428"/>
      <c r="BQ12" s="428"/>
      <c r="BR12" s="428"/>
      <c r="BS12" s="428"/>
      <c r="BT12" s="428"/>
      <c r="BU12" s="429"/>
      <c r="BV12" s="427">
        <v>100000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4"/>
      <c r="DK12" s="184"/>
      <c r="DL12" s="184"/>
      <c r="DM12" s="184"/>
      <c r="DN12" s="184"/>
      <c r="DO12" s="184"/>
    </row>
    <row r="13" spans="1:119" ht="18.75" customHeight="1">
      <c r="A13" s="185"/>
      <c r="B13" s="546"/>
      <c r="C13" s="547"/>
      <c r="D13" s="547"/>
      <c r="E13" s="547"/>
      <c r="F13" s="547"/>
      <c r="G13" s="547"/>
      <c r="H13" s="547"/>
      <c r="I13" s="547"/>
      <c r="J13" s="547"/>
      <c r="K13" s="548"/>
      <c r="L13" s="195"/>
      <c r="M13" s="527" t="s">
        <v>138</v>
      </c>
      <c r="N13" s="528"/>
      <c r="O13" s="528"/>
      <c r="P13" s="528"/>
      <c r="Q13" s="529"/>
      <c r="R13" s="530">
        <v>6610</v>
      </c>
      <c r="S13" s="531"/>
      <c r="T13" s="531"/>
      <c r="U13" s="531"/>
      <c r="V13" s="532"/>
      <c r="W13" s="518" t="s">
        <v>139</v>
      </c>
      <c r="X13" s="440"/>
      <c r="Y13" s="440"/>
      <c r="Z13" s="440"/>
      <c r="AA13" s="440"/>
      <c r="AB13" s="441"/>
      <c r="AC13" s="403">
        <v>257</v>
      </c>
      <c r="AD13" s="404"/>
      <c r="AE13" s="404"/>
      <c r="AF13" s="404"/>
      <c r="AG13" s="405"/>
      <c r="AH13" s="403">
        <v>305</v>
      </c>
      <c r="AI13" s="404"/>
      <c r="AJ13" s="404"/>
      <c r="AK13" s="404"/>
      <c r="AL13" s="406"/>
      <c r="AM13" s="496" t="s">
        <v>140</v>
      </c>
      <c r="AN13" s="401"/>
      <c r="AO13" s="401"/>
      <c r="AP13" s="401"/>
      <c r="AQ13" s="401"/>
      <c r="AR13" s="401"/>
      <c r="AS13" s="401"/>
      <c r="AT13" s="402"/>
      <c r="AU13" s="484" t="s">
        <v>119</v>
      </c>
      <c r="AV13" s="485"/>
      <c r="AW13" s="485"/>
      <c r="AX13" s="485"/>
      <c r="AY13" s="407" t="s">
        <v>141</v>
      </c>
      <c r="AZ13" s="408"/>
      <c r="BA13" s="408"/>
      <c r="BB13" s="408"/>
      <c r="BC13" s="408"/>
      <c r="BD13" s="408"/>
      <c r="BE13" s="408"/>
      <c r="BF13" s="408"/>
      <c r="BG13" s="408"/>
      <c r="BH13" s="408"/>
      <c r="BI13" s="408"/>
      <c r="BJ13" s="408"/>
      <c r="BK13" s="408"/>
      <c r="BL13" s="408"/>
      <c r="BM13" s="409"/>
      <c r="BN13" s="427">
        <v>-226762</v>
      </c>
      <c r="BO13" s="428"/>
      <c r="BP13" s="428"/>
      <c r="BQ13" s="428"/>
      <c r="BR13" s="428"/>
      <c r="BS13" s="428"/>
      <c r="BT13" s="428"/>
      <c r="BU13" s="429"/>
      <c r="BV13" s="427">
        <v>-98089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10.6</v>
      </c>
      <c r="DC13" s="398"/>
      <c r="DD13" s="398"/>
      <c r="DE13" s="398"/>
      <c r="DF13" s="398"/>
      <c r="DG13" s="398"/>
      <c r="DH13" s="398"/>
      <c r="DI13" s="399"/>
      <c r="DJ13" s="184"/>
      <c r="DK13" s="184"/>
      <c r="DL13" s="184"/>
      <c r="DM13" s="184"/>
      <c r="DN13" s="184"/>
      <c r="DO13" s="184"/>
    </row>
    <row r="14" spans="1:119" ht="18.75" customHeight="1" thickBot="1">
      <c r="A14" s="185"/>
      <c r="B14" s="546"/>
      <c r="C14" s="547"/>
      <c r="D14" s="547"/>
      <c r="E14" s="547"/>
      <c r="F14" s="547"/>
      <c r="G14" s="547"/>
      <c r="H14" s="547"/>
      <c r="I14" s="547"/>
      <c r="J14" s="547"/>
      <c r="K14" s="548"/>
      <c r="L14" s="520" t="s">
        <v>143</v>
      </c>
      <c r="M14" s="561"/>
      <c r="N14" s="561"/>
      <c r="O14" s="561"/>
      <c r="P14" s="561"/>
      <c r="Q14" s="562"/>
      <c r="R14" s="530">
        <v>7077</v>
      </c>
      <c r="S14" s="531"/>
      <c r="T14" s="531"/>
      <c r="U14" s="531"/>
      <c r="V14" s="532"/>
      <c r="W14" s="533"/>
      <c r="X14" s="443"/>
      <c r="Y14" s="443"/>
      <c r="Z14" s="443"/>
      <c r="AA14" s="443"/>
      <c r="AB14" s="444"/>
      <c r="AC14" s="523">
        <v>8.9</v>
      </c>
      <c r="AD14" s="524"/>
      <c r="AE14" s="524"/>
      <c r="AF14" s="524"/>
      <c r="AG14" s="525"/>
      <c r="AH14" s="523">
        <v>9.4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29.1</v>
      </c>
      <c r="CU14" s="535"/>
      <c r="CV14" s="535"/>
      <c r="CW14" s="535"/>
      <c r="CX14" s="535"/>
      <c r="CY14" s="535"/>
      <c r="CZ14" s="535"/>
      <c r="DA14" s="536"/>
      <c r="DB14" s="534">
        <v>27.6</v>
      </c>
      <c r="DC14" s="535"/>
      <c r="DD14" s="535"/>
      <c r="DE14" s="535"/>
      <c r="DF14" s="535"/>
      <c r="DG14" s="535"/>
      <c r="DH14" s="535"/>
      <c r="DI14" s="536"/>
      <c r="DJ14" s="184"/>
      <c r="DK14" s="184"/>
      <c r="DL14" s="184"/>
      <c r="DM14" s="184"/>
      <c r="DN14" s="184"/>
      <c r="DO14" s="184"/>
    </row>
    <row r="15" spans="1:119" ht="18.75" customHeight="1">
      <c r="A15" s="185"/>
      <c r="B15" s="546"/>
      <c r="C15" s="547"/>
      <c r="D15" s="547"/>
      <c r="E15" s="547"/>
      <c r="F15" s="547"/>
      <c r="G15" s="547"/>
      <c r="H15" s="547"/>
      <c r="I15" s="547"/>
      <c r="J15" s="547"/>
      <c r="K15" s="548"/>
      <c r="L15" s="195"/>
      <c r="M15" s="527" t="s">
        <v>138</v>
      </c>
      <c r="N15" s="528"/>
      <c r="O15" s="528"/>
      <c r="P15" s="528"/>
      <c r="Q15" s="529"/>
      <c r="R15" s="530">
        <v>6746</v>
      </c>
      <c r="S15" s="531"/>
      <c r="T15" s="531"/>
      <c r="U15" s="531"/>
      <c r="V15" s="532"/>
      <c r="W15" s="518" t="s">
        <v>145</v>
      </c>
      <c r="X15" s="440"/>
      <c r="Y15" s="440"/>
      <c r="Z15" s="440"/>
      <c r="AA15" s="440"/>
      <c r="AB15" s="441"/>
      <c r="AC15" s="403">
        <v>1030</v>
      </c>
      <c r="AD15" s="404"/>
      <c r="AE15" s="404"/>
      <c r="AF15" s="404"/>
      <c r="AG15" s="405"/>
      <c r="AH15" s="403">
        <v>1296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577819</v>
      </c>
      <c r="BO15" s="423"/>
      <c r="BP15" s="423"/>
      <c r="BQ15" s="423"/>
      <c r="BR15" s="423"/>
      <c r="BS15" s="423"/>
      <c r="BT15" s="423"/>
      <c r="BU15" s="424"/>
      <c r="BV15" s="422">
        <v>559812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35.6</v>
      </c>
      <c r="AD16" s="524"/>
      <c r="AE16" s="524"/>
      <c r="AF16" s="524"/>
      <c r="AG16" s="525"/>
      <c r="AH16" s="523">
        <v>39.9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3732474</v>
      </c>
      <c r="BO16" s="428"/>
      <c r="BP16" s="428"/>
      <c r="BQ16" s="428"/>
      <c r="BR16" s="428"/>
      <c r="BS16" s="428"/>
      <c r="BT16" s="428"/>
      <c r="BU16" s="429"/>
      <c r="BV16" s="427">
        <v>3633360</v>
      </c>
      <c r="BW16" s="428"/>
      <c r="BX16" s="428"/>
      <c r="BY16" s="428"/>
      <c r="BZ16" s="428"/>
      <c r="CA16" s="428"/>
      <c r="CB16" s="428"/>
      <c r="CC16" s="429"/>
      <c r="CD16" s="199"/>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4"/>
      <c r="DK16" s="184"/>
      <c r="DL16" s="184"/>
      <c r="DM16" s="184"/>
      <c r="DN16" s="184"/>
      <c r="DO16" s="184"/>
    </row>
    <row r="17" spans="1:119" ht="18.75" customHeight="1" thickBot="1">
      <c r="A17" s="185"/>
      <c r="B17" s="549"/>
      <c r="C17" s="550"/>
      <c r="D17" s="550"/>
      <c r="E17" s="550"/>
      <c r="F17" s="550"/>
      <c r="G17" s="550"/>
      <c r="H17" s="550"/>
      <c r="I17" s="550"/>
      <c r="J17" s="550"/>
      <c r="K17" s="551"/>
      <c r="L17" s="200"/>
      <c r="M17" s="512" t="s">
        <v>151</v>
      </c>
      <c r="N17" s="513"/>
      <c r="O17" s="513"/>
      <c r="P17" s="513"/>
      <c r="Q17" s="514"/>
      <c r="R17" s="515" t="s">
        <v>152</v>
      </c>
      <c r="S17" s="516"/>
      <c r="T17" s="516"/>
      <c r="U17" s="516"/>
      <c r="V17" s="517"/>
      <c r="W17" s="518" t="s">
        <v>153</v>
      </c>
      <c r="X17" s="440"/>
      <c r="Y17" s="440"/>
      <c r="Z17" s="440"/>
      <c r="AA17" s="440"/>
      <c r="AB17" s="441"/>
      <c r="AC17" s="403">
        <v>1604</v>
      </c>
      <c r="AD17" s="404"/>
      <c r="AE17" s="404"/>
      <c r="AF17" s="404"/>
      <c r="AG17" s="405"/>
      <c r="AH17" s="403">
        <v>1646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726302</v>
      </c>
      <c r="BO17" s="428"/>
      <c r="BP17" s="428"/>
      <c r="BQ17" s="428"/>
      <c r="BR17" s="428"/>
      <c r="BS17" s="428"/>
      <c r="BT17" s="428"/>
      <c r="BU17" s="429"/>
      <c r="BV17" s="427">
        <v>705137</v>
      </c>
      <c r="BW17" s="428"/>
      <c r="BX17" s="428"/>
      <c r="BY17" s="428"/>
      <c r="BZ17" s="428"/>
      <c r="CA17" s="428"/>
      <c r="CB17" s="428"/>
      <c r="CC17" s="429"/>
      <c r="CD17" s="199"/>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4"/>
      <c r="DK17" s="184"/>
      <c r="DL17" s="184"/>
      <c r="DM17" s="184"/>
      <c r="DN17" s="184"/>
      <c r="DO17" s="184"/>
    </row>
    <row r="18" spans="1:119" ht="18.75" customHeight="1" thickBot="1">
      <c r="A18" s="185"/>
      <c r="B18" s="489" t="s">
        <v>155</v>
      </c>
      <c r="C18" s="490"/>
      <c r="D18" s="490"/>
      <c r="E18" s="491"/>
      <c r="F18" s="491"/>
      <c r="G18" s="491"/>
      <c r="H18" s="491"/>
      <c r="I18" s="491"/>
      <c r="J18" s="491"/>
      <c r="K18" s="491"/>
      <c r="L18" s="492">
        <v>30.38</v>
      </c>
      <c r="M18" s="492"/>
      <c r="N18" s="492"/>
      <c r="O18" s="492"/>
      <c r="P18" s="492"/>
      <c r="Q18" s="492"/>
      <c r="R18" s="493"/>
      <c r="S18" s="493"/>
      <c r="T18" s="493"/>
      <c r="U18" s="493"/>
      <c r="V18" s="494"/>
      <c r="W18" s="508"/>
      <c r="X18" s="509"/>
      <c r="Y18" s="509"/>
      <c r="Z18" s="509"/>
      <c r="AA18" s="509"/>
      <c r="AB18" s="519"/>
      <c r="AC18" s="391">
        <v>55.5</v>
      </c>
      <c r="AD18" s="392"/>
      <c r="AE18" s="392"/>
      <c r="AF18" s="392"/>
      <c r="AG18" s="495"/>
      <c r="AH18" s="391">
        <v>50.7</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4086456</v>
      </c>
      <c r="BO18" s="428"/>
      <c r="BP18" s="428"/>
      <c r="BQ18" s="428"/>
      <c r="BR18" s="428"/>
      <c r="BS18" s="428"/>
      <c r="BT18" s="428"/>
      <c r="BU18" s="429"/>
      <c r="BV18" s="427">
        <v>3946569</v>
      </c>
      <c r="BW18" s="428"/>
      <c r="BX18" s="428"/>
      <c r="BY18" s="428"/>
      <c r="BZ18" s="428"/>
      <c r="CA18" s="428"/>
      <c r="CB18" s="428"/>
      <c r="CC18" s="429"/>
      <c r="CD18" s="199"/>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4"/>
      <c r="DK18" s="184"/>
      <c r="DL18" s="184"/>
      <c r="DM18" s="184"/>
      <c r="DN18" s="184"/>
      <c r="DO18" s="184"/>
    </row>
    <row r="19" spans="1:119" ht="18.75" customHeight="1" thickBot="1">
      <c r="A19" s="185"/>
      <c r="B19" s="489" t="s">
        <v>157</v>
      </c>
      <c r="C19" s="490"/>
      <c r="D19" s="490"/>
      <c r="E19" s="491"/>
      <c r="F19" s="491"/>
      <c r="G19" s="491"/>
      <c r="H19" s="491"/>
      <c r="I19" s="491"/>
      <c r="J19" s="491"/>
      <c r="K19" s="491"/>
      <c r="L19" s="497">
        <v>235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5031682</v>
      </c>
      <c r="BO19" s="428"/>
      <c r="BP19" s="428"/>
      <c r="BQ19" s="428"/>
      <c r="BR19" s="428"/>
      <c r="BS19" s="428"/>
      <c r="BT19" s="428"/>
      <c r="BU19" s="429"/>
      <c r="BV19" s="427">
        <v>4879041</v>
      </c>
      <c r="BW19" s="428"/>
      <c r="BX19" s="428"/>
      <c r="BY19" s="428"/>
      <c r="BZ19" s="428"/>
      <c r="CA19" s="428"/>
      <c r="CB19" s="428"/>
      <c r="CC19" s="429"/>
      <c r="CD19" s="199"/>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4"/>
      <c r="DK19" s="184"/>
      <c r="DL19" s="184"/>
      <c r="DM19" s="184"/>
      <c r="DN19" s="184"/>
      <c r="DO19" s="184"/>
    </row>
    <row r="20" spans="1:119" ht="18.75" customHeight="1" thickBot="1">
      <c r="A20" s="185"/>
      <c r="B20" s="489" t="s">
        <v>159</v>
      </c>
      <c r="C20" s="490"/>
      <c r="D20" s="490"/>
      <c r="E20" s="491"/>
      <c r="F20" s="491"/>
      <c r="G20" s="491"/>
      <c r="H20" s="491"/>
      <c r="I20" s="491"/>
      <c r="J20" s="491"/>
      <c r="K20" s="491"/>
      <c r="L20" s="497">
        <v>3386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9"/>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4"/>
      <c r="DK20" s="184"/>
      <c r="DL20" s="184"/>
      <c r="DM20" s="184"/>
      <c r="DN20" s="184"/>
      <c r="DO20" s="184"/>
    </row>
    <row r="21" spans="1:119" ht="18.75" customHeight="1">
      <c r="A21" s="185"/>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9"/>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4"/>
      <c r="DK21" s="184"/>
      <c r="DL21" s="184"/>
      <c r="DM21" s="184"/>
      <c r="DN21" s="184"/>
      <c r="DO21" s="184"/>
    </row>
    <row r="22" spans="1:119" ht="18.75" customHeight="1" thickBot="1">
      <c r="A22" s="185"/>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9"/>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4"/>
      <c r="DK22" s="184"/>
      <c r="DL22" s="184"/>
      <c r="DM22" s="184"/>
      <c r="DN22" s="184"/>
      <c r="DO22" s="184"/>
    </row>
    <row r="23" spans="1:119" ht="18.75" customHeight="1">
      <c r="A23" s="185"/>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10687979</v>
      </c>
      <c r="BO23" s="428"/>
      <c r="BP23" s="428"/>
      <c r="BQ23" s="428"/>
      <c r="BR23" s="428"/>
      <c r="BS23" s="428"/>
      <c r="BT23" s="428"/>
      <c r="BU23" s="429"/>
      <c r="BV23" s="427">
        <v>10901561</v>
      </c>
      <c r="BW23" s="428"/>
      <c r="BX23" s="428"/>
      <c r="BY23" s="428"/>
      <c r="BZ23" s="428"/>
      <c r="CA23" s="428"/>
      <c r="CB23" s="428"/>
      <c r="CC23" s="429"/>
      <c r="CD23" s="199"/>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4"/>
      <c r="DK23" s="184"/>
      <c r="DL23" s="184"/>
      <c r="DM23" s="184"/>
      <c r="DN23" s="184"/>
      <c r="DO23" s="184"/>
    </row>
    <row r="24" spans="1:119" ht="18.75" customHeight="1" thickBot="1">
      <c r="A24" s="185"/>
      <c r="B24" s="459"/>
      <c r="C24" s="460"/>
      <c r="D24" s="461"/>
      <c r="E24" s="400" t="s">
        <v>168</v>
      </c>
      <c r="F24" s="401"/>
      <c r="G24" s="401"/>
      <c r="H24" s="401"/>
      <c r="I24" s="401"/>
      <c r="J24" s="401"/>
      <c r="K24" s="402"/>
      <c r="L24" s="403">
        <v>1</v>
      </c>
      <c r="M24" s="404"/>
      <c r="N24" s="404"/>
      <c r="O24" s="404"/>
      <c r="P24" s="405"/>
      <c r="Q24" s="403">
        <v>7240</v>
      </c>
      <c r="R24" s="404"/>
      <c r="S24" s="404"/>
      <c r="T24" s="404"/>
      <c r="U24" s="404"/>
      <c r="V24" s="405"/>
      <c r="W24" s="469"/>
      <c r="X24" s="460"/>
      <c r="Y24" s="461"/>
      <c r="Z24" s="400" t="s">
        <v>169</v>
      </c>
      <c r="AA24" s="401"/>
      <c r="AB24" s="401"/>
      <c r="AC24" s="401"/>
      <c r="AD24" s="401"/>
      <c r="AE24" s="401"/>
      <c r="AF24" s="401"/>
      <c r="AG24" s="402"/>
      <c r="AH24" s="403">
        <v>173</v>
      </c>
      <c r="AI24" s="404"/>
      <c r="AJ24" s="404"/>
      <c r="AK24" s="404"/>
      <c r="AL24" s="405"/>
      <c r="AM24" s="403">
        <v>457758</v>
      </c>
      <c r="AN24" s="404"/>
      <c r="AO24" s="404"/>
      <c r="AP24" s="404"/>
      <c r="AQ24" s="404"/>
      <c r="AR24" s="405"/>
      <c r="AS24" s="403">
        <v>2646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9506163</v>
      </c>
      <c r="BO24" s="428"/>
      <c r="BP24" s="428"/>
      <c r="BQ24" s="428"/>
      <c r="BR24" s="428"/>
      <c r="BS24" s="428"/>
      <c r="BT24" s="428"/>
      <c r="BU24" s="429"/>
      <c r="BV24" s="427">
        <v>9610507</v>
      </c>
      <c r="BW24" s="428"/>
      <c r="BX24" s="428"/>
      <c r="BY24" s="428"/>
      <c r="BZ24" s="428"/>
      <c r="CA24" s="428"/>
      <c r="CB24" s="428"/>
      <c r="CC24" s="429"/>
      <c r="CD24" s="199"/>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4"/>
      <c r="DK24" s="184"/>
      <c r="DL24" s="184"/>
      <c r="DM24" s="184"/>
      <c r="DN24" s="184"/>
      <c r="DO24" s="184"/>
    </row>
    <row r="25" spans="1:119" s="184" customFormat="1" ht="18.75" customHeight="1">
      <c r="A25" s="185"/>
      <c r="B25" s="459"/>
      <c r="C25" s="460"/>
      <c r="D25" s="461"/>
      <c r="E25" s="400" t="s">
        <v>171</v>
      </c>
      <c r="F25" s="401"/>
      <c r="G25" s="401"/>
      <c r="H25" s="401"/>
      <c r="I25" s="401"/>
      <c r="J25" s="401"/>
      <c r="K25" s="402"/>
      <c r="L25" s="403">
        <v>1</v>
      </c>
      <c r="M25" s="404"/>
      <c r="N25" s="404"/>
      <c r="O25" s="404"/>
      <c r="P25" s="405"/>
      <c r="Q25" s="403">
        <v>5940</v>
      </c>
      <c r="R25" s="404"/>
      <c r="S25" s="404"/>
      <c r="T25" s="404"/>
      <c r="U25" s="404"/>
      <c r="V25" s="405"/>
      <c r="W25" s="469"/>
      <c r="X25" s="460"/>
      <c r="Y25" s="461"/>
      <c r="Z25" s="400" t="s">
        <v>172</v>
      </c>
      <c r="AA25" s="401"/>
      <c r="AB25" s="401"/>
      <c r="AC25" s="401"/>
      <c r="AD25" s="401"/>
      <c r="AE25" s="401"/>
      <c r="AF25" s="401"/>
      <c r="AG25" s="402"/>
      <c r="AH25" s="403">
        <v>27</v>
      </c>
      <c r="AI25" s="404"/>
      <c r="AJ25" s="404"/>
      <c r="AK25" s="404"/>
      <c r="AL25" s="405"/>
      <c r="AM25" s="403">
        <v>69120</v>
      </c>
      <c r="AN25" s="404"/>
      <c r="AO25" s="404"/>
      <c r="AP25" s="404"/>
      <c r="AQ25" s="404"/>
      <c r="AR25" s="405"/>
      <c r="AS25" s="403">
        <v>2560</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754733</v>
      </c>
      <c r="BO25" s="423"/>
      <c r="BP25" s="423"/>
      <c r="BQ25" s="423"/>
      <c r="BR25" s="423"/>
      <c r="BS25" s="423"/>
      <c r="BT25" s="423"/>
      <c r="BU25" s="424"/>
      <c r="BV25" s="422">
        <v>6791</v>
      </c>
      <c r="BW25" s="423"/>
      <c r="BX25" s="423"/>
      <c r="BY25" s="423"/>
      <c r="BZ25" s="423"/>
      <c r="CA25" s="423"/>
      <c r="CB25" s="423"/>
      <c r="CC25" s="424"/>
      <c r="CD25" s="199"/>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4" customFormat="1" ht="18.75" customHeight="1">
      <c r="A26" s="185"/>
      <c r="B26" s="459"/>
      <c r="C26" s="460"/>
      <c r="D26" s="461"/>
      <c r="E26" s="400" t="s">
        <v>174</v>
      </c>
      <c r="F26" s="401"/>
      <c r="G26" s="401"/>
      <c r="H26" s="401"/>
      <c r="I26" s="401"/>
      <c r="J26" s="401"/>
      <c r="K26" s="402"/>
      <c r="L26" s="403">
        <v>1</v>
      </c>
      <c r="M26" s="404"/>
      <c r="N26" s="404"/>
      <c r="O26" s="404"/>
      <c r="P26" s="405"/>
      <c r="Q26" s="403">
        <v>5440</v>
      </c>
      <c r="R26" s="404"/>
      <c r="S26" s="404"/>
      <c r="T26" s="404"/>
      <c r="U26" s="404"/>
      <c r="V26" s="405"/>
      <c r="W26" s="469"/>
      <c r="X26" s="460"/>
      <c r="Y26" s="461"/>
      <c r="Z26" s="400" t="s">
        <v>175</v>
      </c>
      <c r="AA26" s="482"/>
      <c r="AB26" s="482"/>
      <c r="AC26" s="482"/>
      <c r="AD26" s="482"/>
      <c r="AE26" s="482"/>
      <c r="AF26" s="482"/>
      <c r="AG26" s="483"/>
      <c r="AH26" s="403">
        <v>11</v>
      </c>
      <c r="AI26" s="404"/>
      <c r="AJ26" s="404"/>
      <c r="AK26" s="404"/>
      <c r="AL26" s="405"/>
      <c r="AM26" s="403">
        <v>23925</v>
      </c>
      <c r="AN26" s="404"/>
      <c r="AO26" s="404"/>
      <c r="AP26" s="404"/>
      <c r="AQ26" s="404"/>
      <c r="AR26" s="405"/>
      <c r="AS26" s="403">
        <v>2175</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178</v>
      </c>
      <c r="BW26" s="428"/>
      <c r="BX26" s="428"/>
      <c r="BY26" s="428"/>
      <c r="BZ26" s="428"/>
      <c r="CA26" s="428"/>
      <c r="CB26" s="428"/>
      <c r="CC26" s="429"/>
      <c r="CD26" s="199"/>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5"/>
      <c r="B27" s="459"/>
      <c r="C27" s="460"/>
      <c r="D27" s="461"/>
      <c r="E27" s="400" t="s">
        <v>179</v>
      </c>
      <c r="F27" s="401"/>
      <c r="G27" s="401"/>
      <c r="H27" s="401"/>
      <c r="I27" s="401"/>
      <c r="J27" s="401"/>
      <c r="K27" s="402"/>
      <c r="L27" s="403">
        <v>1</v>
      </c>
      <c r="M27" s="404"/>
      <c r="N27" s="404"/>
      <c r="O27" s="404"/>
      <c r="P27" s="405"/>
      <c r="Q27" s="403">
        <v>2340</v>
      </c>
      <c r="R27" s="404"/>
      <c r="S27" s="404"/>
      <c r="T27" s="404"/>
      <c r="U27" s="404"/>
      <c r="V27" s="405"/>
      <c r="W27" s="469"/>
      <c r="X27" s="460"/>
      <c r="Y27" s="461"/>
      <c r="Z27" s="400" t="s">
        <v>180</v>
      </c>
      <c r="AA27" s="401"/>
      <c r="AB27" s="401"/>
      <c r="AC27" s="401"/>
      <c r="AD27" s="401"/>
      <c r="AE27" s="401"/>
      <c r="AF27" s="401"/>
      <c r="AG27" s="402"/>
      <c r="AH27" s="403">
        <v>1</v>
      </c>
      <c r="AI27" s="404"/>
      <c r="AJ27" s="404"/>
      <c r="AK27" s="404"/>
      <c r="AL27" s="405"/>
      <c r="AM27" s="403" t="s">
        <v>181</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300492</v>
      </c>
      <c r="BO27" s="431"/>
      <c r="BP27" s="431"/>
      <c r="BQ27" s="431"/>
      <c r="BR27" s="431"/>
      <c r="BS27" s="431"/>
      <c r="BT27" s="431"/>
      <c r="BU27" s="432"/>
      <c r="BV27" s="430">
        <v>300492</v>
      </c>
      <c r="BW27" s="431"/>
      <c r="BX27" s="431"/>
      <c r="BY27" s="431"/>
      <c r="BZ27" s="431"/>
      <c r="CA27" s="431"/>
      <c r="CB27" s="431"/>
      <c r="CC27" s="432"/>
      <c r="CD27" s="201"/>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4"/>
      <c r="DK27" s="184"/>
      <c r="DL27" s="184"/>
      <c r="DM27" s="184"/>
      <c r="DN27" s="184"/>
      <c r="DO27" s="184"/>
    </row>
    <row r="28" spans="1:119" ht="18.75" customHeight="1">
      <c r="A28" s="185"/>
      <c r="B28" s="459"/>
      <c r="C28" s="460"/>
      <c r="D28" s="461"/>
      <c r="E28" s="400" t="s">
        <v>184</v>
      </c>
      <c r="F28" s="401"/>
      <c r="G28" s="401"/>
      <c r="H28" s="401"/>
      <c r="I28" s="401"/>
      <c r="J28" s="401"/>
      <c r="K28" s="402"/>
      <c r="L28" s="403">
        <v>1</v>
      </c>
      <c r="M28" s="404"/>
      <c r="N28" s="404"/>
      <c r="O28" s="404"/>
      <c r="P28" s="405"/>
      <c r="Q28" s="403">
        <v>1890</v>
      </c>
      <c r="R28" s="404"/>
      <c r="S28" s="404"/>
      <c r="T28" s="404"/>
      <c r="U28" s="404"/>
      <c r="V28" s="405"/>
      <c r="W28" s="469"/>
      <c r="X28" s="460"/>
      <c r="Y28" s="461"/>
      <c r="Z28" s="400" t="s">
        <v>185</v>
      </c>
      <c r="AA28" s="401"/>
      <c r="AB28" s="401"/>
      <c r="AC28" s="401"/>
      <c r="AD28" s="401"/>
      <c r="AE28" s="401"/>
      <c r="AF28" s="401"/>
      <c r="AG28" s="402"/>
      <c r="AH28" s="403" t="s">
        <v>178</v>
      </c>
      <c r="AI28" s="404"/>
      <c r="AJ28" s="404"/>
      <c r="AK28" s="404"/>
      <c r="AL28" s="405"/>
      <c r="AM28" s="403" t="s">
        <v>137</v>
      </c>
      <c r="AN28" s="404"/>
      <c r="AO28" s="404"/>
      <c r="AP28" s="404"/>
      <c r="AQ28" s="404"/>
      <c r="AR28" s="405"/>
      <c r="AS28" s="403" t="s">
        <v>178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1103637</v>
      </c>
      <c r="BO28" s="423"/>
      <c r="BP28" s="423"/>
      <c r="BQ28" s="423"/>
      <c r="BR28" s="423"/>
      <c r="BS28" s="423"/>
      <c r="BT28" s="423"/>
      <c r="BU28" s="424"/>
      <c r="BV28" s="422">
        <v>1303337</v>
      </c>
      <c r="BW28" s="423"/>
      <c r="BX28" s="423"/>
      <c r="BY28" s="423"/>
      <c r="BZ28" s="423"/>
      <c r="CA28" s="423"/>
      <c r="CB28" s="423"/>
      <c r="CC28" s="424"/>
      <c r="CD28" s="199"/>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4"/>
      <c r="DK28" s="184"/>
      <c r="DL28" s="184"/>
      <c r="DM28" s="184"/>
      <c r="DN28" s="184"/>
      <c r="DO28" s="184"/>
    </row>
    <row r="29" spans="1:119" ht="18.75" customHeight="1">
      <c r="A29" s="185"/>
      <c r="B29" s="459"/>
      <c r="C29" s="460"/>
      <c r="D29" s="461"/>
      <c r="E29" s="400" t="s">
        <v>187</v>
      </c>
      <c r="F29" s="401"/>
      <c r="G29" s="401"/>
      <c r="H29" s="401"/>
      <c r="I29" s="401"/>
      <c r="J29" s="401"/>
      <c r="K29" s="402"/>
      <c r="L29" s="403">
        <v>12</v>
      </c>
      <c r="M29" s="404"/>
      <c r="N29" s="404"/>
      <c r="O29" s="404"/>
      <c r="P29" s="405"/>
      <c r="Q29" s="403">
        <v>1710</v>
      </c>
      <c r="R29" s="404"/>
      <c r="S29" s="404"/>
      <c r="T29" s="404"/>
      <c r="U29" s="404"/>
      <c r="V29" s="405"/>
      <c r="W29" s="470"/>
      <c r="X29" s="471"/>
      <c r="Y29" s="472"/>
      <c r="Z29" s="400" t="s">
        <v>188</v>
      </c>
      <c r="AA29" s="401"/>
      <c r="AB29" s="401"/>
      <c r="AC29" s="401"/>
      <c r="AD29" s="401"/>
      <c r="AE29" s="401"/>
      <c r="AF29" s="401"/>
      <c r="AG29" s="402"/>
      <c r="AH29" s="403">
        <v>174</v>
      </c>
      <c r="AI29" s="404"/>
      <c r="AJ29" s="404"/>
      <c r="AK29" s="404"/>
      <c r="AL29" s="405"/>
      <c r="AM29" s="403">
        <v>461955</v>
      </c>
      <c r="AN29" s="404"/>
      <c r="AO29" s="404"/>
      <c r="AP29" s="404"/>
      <c r="AQ29" s="404"/>
      <c r="AR29" s="405"/>
      <c r="AS29" s="403">
        <v>2655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759254</v>
      </c>
      <c r="BO29" s="428"/>
      <c r="BP29" s="428"/>
      <c r="BQ29" s="428"/>
      <c r="BR29" s="428"/>
      <c r="BS29" s="428"/>
      <c r="BT29" s="428"/>
      <c r="BU29" s="429"/>
      <c r="BV29" s="427">
        <v>789692</v>
      </c>
      <c r="BW29" s="428"/>
      <c r="BX29" s="428"/>
      <c r="BY29" s="428"/>
      <c r="BZ29" s="428"/>
      <c r="CA29" s="428"/>
      <c r="CB29" s="428"/>
      <c r="CC29" s="429"/>
      <c r="CD29" s="201"/>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4"/>
      <c r="DK29" s="184"/>
      <c r="DL29" s="184"/>
      <c r="DM29" s="184"/>
      <c r="DN29" s="184"/>
      <c r="DO29" s="184"/>
    </row>
    <row r="30" spans="1:119" ht="18.75" customHeight="1" thickBot="1">
      <c r="A30" s="185"/>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666217</v>
      </c>
      <c r="BO30" s="431"/>
      <c r="BP30" s="431"/>
      <c r="BQ30" s="431"/>
      <c r="BR30" s="431"/>
      <c r="BS30" s="431"/>
      <c r="BT30" s="431"/>
      <c r="BU30" s="432"/>
      <c r="BV30" s="430">
        <v>664878</v>
      </c>
      <c r="BW30" s="431"/>
      <c r="BX30" s="431"/>
      <c r="BY30" s="431"/>
      <c r="BZ30" s="431"/>
      <c r="CA30" s="431"/>
      <c r="CB30" s="431"/>
      <c r="CC30" s="43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390" t="s">
        <v>197</v>
      </c>
      <c r="D33" s="390"/>
      <c r="E33" s="389" t="s">
        <v>198</v>
      </c>
      <c r="F33" s="389"/>
      <c r="G33" s="389"/>
      <c r="H33" s="389"/>
      <c r="I33" s="389"/>
      <c r="J33" s="389"/>
      <c r="K33" s="389"/>
      <c r="L33" s="389"/>
      <c r="M33" s="389"/>
      <c r="N33" s="389"/>
      <c r="O33" s="389"/>
      <c r="P33" s="389"/>
      <c r="Q33" s="389"/>
      <c r="R33" s="389"/>
      <c r="S33" s="389"/>
      <c r="T33" s="214"/>
      <c r="U33" s="390" t="s">
        <v>197</v>
      </c>
      <c r="V33" s="390"/>
      <c r="W33" s="389" t="s">
        <v>199</v>
      </c>
      <c r="X33" s="389"/>
      <c r="Y33" s="389"/>
      <c r="Z33" s="389"/>
      <c r="AA33" s="389"/>
      <c r="AB33" s="389"/>
      <c r="AC33" s="389"/>
      <c r="AD33" s="389"/>
      <c r="AE33" s="389"/>
      <c r="AF33" s="389"/>
      <c r="AG33" s="389"/>
      <c r="AH33" s="389"/>
      <c r="AI33" s="389"/>
      <c r="AJ33" s="389"/>
      <c r="AK33" s="389"/>
      <c r="AL33" s="214"/>
      <c r="AM33" s="390" t="s">
        <v>197</v>
      </c>
      <c r="AN33" s="390"/>
      <c r="AO33" s="389" t="s">
        <v>199</v>
      </c>
      <c r="AP33" s="389"/>
      <c r="AQ33" s="389"/>
      <c r="AR33" s="389"/>
      <c r="AS33" s="389"/>
      <c r="AT33" s="389"/>
      <c r="AU33" s="389"/>
      <c r="AV33" s="389"/>
      <c r="AW33" s="389"/>
      <c r="AX33" s="389"/>
      <c r="AY33" s="389"/>
      <c r="AZ33" s="389"/>
      <c r="BA33" s="389"/>
      <c r="BB33" s="389"/>
      <c r="BC33" s="389"/>
      <c r="BD33" s="215"/>
      <c r="BE33" s="389" t="s">
        <v>200</v>
      </c>
      <c r="BF33" s="389"/>
      <c r="BG33" s="389" t="s">
        <v>201</v>
      </c>
      <c r="BH33" s="389"/>
      <c r="BI33" s="389"/>
      <c r="BJ33" s="389"/>
      <c r="BK33" s="389"/>
      <c r="BL33" s="389"/>
      <c r="BM33" s="389"/>
      <c r="BN33" s="389"/>
      <c r="BO33" s="389"/>
      <c r="BP33" s="389"/>
      <c r="BQ33" s="389"/>
      <c r="BR33" s="389"/>
      <c r="BS33" s="389"/>
      <c r="BT33" s="389"/>
      <c r="BU33" s="389"/>
      <c r="BV33" s="215"/>
      <c r="BW33" s="390" t="s">
        <v>200</v>
      </c>
      <c r="BX33" s="390"/>
      <c r="BY33" s="389" t="s">
        <v>202</v>
      </c>
      <c r="BZ33" s="389"/>
      <c r="CA33" s="389"/>
      <c r="CB33" s="389"/>
      <c r="CC33" s="389"/>
      <c r="CD33" s="389"/>
      <c r="CE33" s="389"/>
      <c r="CF33" s="389"/>
      <c r="CG33" s="389"/>
      <c r="CH33" s="389"/>
      <c r="CI33" s="389"/>
      <c r="CJ33" s="389"/>
      <c r="CK33" s="389"/>
      <c r="CL33" s="389"/>
      <c r="CM33" s="389"/>
      <c r="CN33" s="214"/>
      <c r="CO33" s="390" t="s">
        <v>203</v>
      </c>
      <c r="CP33" s="390"/>
      <c r="CQ33" s="389" t="s">
        <v>204</v>
      </c>
      <c r="CR33" s="389"/>
      <c r="CS33" s="389"/>
      <c r="CT33" s="389"/>
      <c r="CU33" s="389"/>
      <c r="CV33" s="389"/>
      <c r="CW33" s="389"/>
      <c r="CX33" s="389"/>
      <c r="CY33" s="389"/>
      <c r="CZ33" s="389"/>
      <c r="DA33" s="389"/>
      <c r="DB33" s="389"/>
      <c r="DC33" s="389"/>
      <c r="DD33" s="389"/>
      <c r="DE33" s="389"/>
      <c r="DF33" s="214"/>
      <c r="DG33" s="388" t="s">
        <v>205</v>
      </c>
      <c r="DH33" s="388"/>
      <c r="DI33" s="216"/>
      <c r="DJ33" s="184"/>
      <c r="DK33" s="184"/>
      <c r="DL33" s="184"/>
      <c r="DM33" s="184"/>
      <c r="DN33" s="184"/>
      <c r="DO33" s="184"/>
    </row>
    <row r="34" spans="1:119" ht="32.25" customHeight="1">
      <c r="A34" s="185"/>
      <c r="B34" s="211"/>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2"/>
      <c r="U34" s="386">
        <f>IF(W34="","",MAX(C34:D43)+1)</f>
        <v>4</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2"/>
      <c r="AM34" s="386">
        <f>IF(AO34="","",MAX(C34:D43,U34:V43)+1)</f>
        <v>10</v>
      </c>
      <c r="AN34" s="386"/>
      <c r="AO34" s="385" t="str">
        <f>IF('各会計、関係団体の財政状況及び健全化判断比率'!B34="","",'各会計、関係団体の財政状況及び健全化判断比率'!B34)</f>
        <v>上水道事業会計</v>
      </c>
      <c r="AP34" s="385"/>
      <c r="AQ34" s="385"/>
      <c r="AR34" s="385"/>
      <c r="AS34" s="385"/>
      <c r="AT34" s="385"/>
      <c r="AU34" s="385"/>
      <c r="AV34" s="385"/>
      <c r="AW34" s="385"/>
      <c r="AX34" s="385"/>
      <c r="AY34" s="385"/>
      <c r="AZ34" s="385"/>
      <c r="BA34" s="385"/>
      <c r="BB34" s="385"/>
      <c r="BC34" s="385"/>
      <c r="BD34" s="212"/>
      <c r="BE34" s="386">
        <f>IF(BG34="","",MAX(C34:D43,U34:V43,AM34:AN43)+1)</f>
        <v>11</v>
      </c>
      <c r="BF34" s="386"/>
      <c r="BG34" s="385" t="str">
        <f>IF('各会計、関係団体の財政状況及び健全化判断比率'!B35="","",'各会計、関係団体の財政状況及び健全化判断比率'!B35)</f>
        <v>簡易水道事業会計</v>
      </c>
      <c r="BH34" s="385"/>
      <c r="BI34" s="385"/>
      <c r="BJ34" s="385"/>
      <c r="BK34" s="385"/>
      <c r="BL34" s="385"/>
      <c r="BM34" s="385"/>
      <c r="BN34" s="385"/>
      <c r="BO34" s="385"/>
      <c r="BP34" s="385"/>
      <c r="BQ34" s="385"/>
      <c r="BR34" s="385"/>
      <c r="BS34" s="385"/>
      <c r="BT34" s="385"/>
      <c r="BU34" s="385"/>
      <c r="BV34" s="212"/>
      <c r="BW34" s="386">
        <f>IF(BY34="","",MAX(C34:D43,U34:V43,AM34:AN43,BE34:BF43)+1)</f>
        <v>16</v>
      </c>
      <c r="BX34" s="386"/>
      <c r="BY34" s="385" t="str">
        <f>IF('各会計、関係団体の財政状況及び健全化判断比率'!B68="","",'各会計、関係団体の財政状況及び健全化判断比率'!B68)</f>
        <v>愛媛県市町総合事務組合</v>
      </c>
      <c r="BZ34" s="385"/>
      <c r="CA34" s="385"/>
      <c r="CB34" s="385"/>
      <c r="CC34" s="385"/>
      <c r="CD34" s="385"/>
      <c r="CE34" s="385"/>
      <c r="CF34" s="385"/>
      <c r="CG34" s="385"/>
      <c r="CH34" s="385"/>
      <c r="CI34" s="385"/>
      <c r="CJ34" s="385"/>
      <c r="CK34" s="385"/>
      <c r="CL34" s="385"/>
      <c r="CM34" s="385"/>
      <c r="CN34" s="212"/>
      <c r="CO34" s="386">
        <f>IF(CQ34="","",MAX(C34:D43,U34:V43,AM34:AN43,BE34:BF43,BW34:BX43)+1)</f>
        <v>25</v>
      </c>
      <c r="CP34" s="386"/>
      <c r="CQ34" s="385" t="str">
        <f>IF('各会計、関係団体の財政状況及び健全化判断比率'!BS7="","",'各会計、関係団体の財政状況及び健全化判断比率'!BS7)</f>
        <v>株式会社いわぎ物産センター</v>
      </c>
      <c r="CR34" s="385"/>
      <c r="CS34" s="385"/>
      <c r="CT34" s="385"/>
      <c r="CU34" s="385"/>
      <c r="CV34" s="385"/>
      <c r="CW34" s="385"/>
      <c r="CX34" s="385"/>
      <c r="CY34" s="385"/>
      <c r="CZ34" s="385"/>
      <c r="DA34" s="385"/>
      <c r="DB34" s="385"/>
      <c r="DC34" s="385"/>
      <c r="DD34" s="385"/>
      <c r="DE34" s="385"/>
      <c r="DF34" s="209"/>
      <c r="DG34" s="387" t="str">
        <f>IF('各会計、関係団体の財政状況及び健全化判断比率'!BR7="","",'各会計、関係団体の財政状況及び健全化判断比率'!BR7)</f>
        <v/>
      </c>
      <c r="DH34" s="387"/>
      <c r="DI34" s="216"/>
      <c r="DJ34" s="184"/>
      <c r="DK34" s="184"/>
      <c r="DL34" s="184"/>
      <c r="DM34" s="184"/>
      <c r="DN34" s="184"/>
      <c r="DO34" s="184"/>
    </row>
    <row r="35" spans="1:119" ht="32.25" customHeight="1">
      <c r="A35" s="185"/>
      <c r="B35" s="211"/>
      <c r="C35" s="386">
        <f>IF(E35="","",C34+1)</f>
        <v>2</v>
      </c>
      <c r="D35" s="386"/>
      <c r="E35" s="385" t="str">
        <f>IF('各会計、関係団体の財政状況及び健全化判断比率'!B8="","",'各会計、関係団体の財政状況及び健全化判断比率'!B8)</f>
        <v>ＣＡＴＶ事業会計</v>
      </c>
      <c r="F35" s="385"/>
      <c r="G35" s="385"/>
      <c r="H35" s="385"/>
      <c r="I35" s="385"/>
      <c r="J35" s="385"/>
      <c r="K35" s="385"/>
      <c r="L35" s="385"/>
      <c r="M35" s="385"/>
      <c r="N35" s="385"/>
      <c r="O35" s="385"/>
      <c r="P35" s="385"/>
      <c r="Q35" s="385"/>
      <c r="R35" s="385"/>
      <c r="S35" s="385"/>
      <c r="T35" s="212"/>
      <c r="U35" s="386">
        <f>IF(W35="","",U34+1)</f>
        <v>5</v>
      </c>
      <c r="V35" s="386"/>
      <c r="W35" s="385" t="str">
        <f>IF('各会計、関係団体の財政状況及び健全化判断比率'!B29="","",'各会計、関係団体の財政状況及び健全化判断比率'!B29)</f>
        <v>介護保険事業会計</v>
      </c>
      <c r="X35" s="385"/>
      <c r="Y35" s="385"/>
      <c r="Z35" s="385"/>
      <c r="AA35" s="385"/>
      <c r="AB35" s="385"/>
      <c r="AC35" s="385"/>
      <c r="AD35" s="385"/>
      <c r="AE35" s="385"/>
      <c r="AF35" s="385"/>
      <c r="AG35" s="385"/>
      <c r="AH35" s="385"/>
      <c r="AI35" s="385"/>
      <c r="AJ35" s="385"/>
      <c r="AK35" s="385"/>
      <c r="AL35" s="212"/>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2"/>
      <c r="BE35" s="386">
        <f t="shared" ref="BE35:BE43" si="1">IF(BG35="","",BE34+1)</f>
        <v>12</v>
      </c>
      <c r="BF35" s="386"/>
      <c r="BG35" s="385" t="str">
        <f>IF('各会計、関係団体の財政状況及び健全化判断比率'!B36="","",'各会計、関係団体の財政状況及び健全化判断比率'!B36)</f>
        <v>公共下水道事業会計</v>
      </c>
      <c r="BH35" s="385"/>
      <c r="BI35" s="385"/>
      <c r="BJ35" s="385"/>
      <c r="BK35" s="385"/>
      <c r="BL35" s="385"/>
      <c r="BM35" s="385"/>
      <c r="BN35" s="385"/>
      <c r="BO35" s="385"/>
      <c r="BP35" s="385"/>
      <c r="BQ35" s="385"/>
      <c r="BR35" s="385"/>
      <c r="BS35" s="385"/>
      <c r="BT35" s="385"/>
      <c r="BU35" s="385"/>
      <c r="BV35" s="212"/>
      <c r="BW35" s="386">
        <f t="shared" ref="BW35:BW43" si="2">IF(BY35="","",BW34+1)</f>
        <v>17</v>
      </c>
      <c r="BX35" s="386"/>
      <c r="BY35" s="385" t="str">
        <f>IF('各会計、関係団体の財政状況及び健全化判断比率'!B69="","",'各会計、関係団体の財政状況及び健全化判断比率'!B69)</f>
        <v>愛媛県市町総合事務組合</v>
      </c>
      <c r="BZ35" s="385"/>
      <c r="CA35" s="385"/>
      <c r="CB35" s="385"/>
      <c r="CC35" s="385"/>
      <c r="CD35" s="385"/>
      <c r="CE35" s="385"/>
      <c r="CF35" s="385"/>
      <c r="CG35" s="385"/>
      <c r="CH35" s="385"/>
      <c r="CI35" s="385"/>
      <c r="CJ35" s="385"/>
      <c r="CK35" s="385"/>
      <c r="CL35" s="385"/>
      <c r="CM35" s="385"/>
      <c r="CN35" s="212"/>
      <c r="CO35" s="386">
        <f t="shared" ref="CO35:CO43" si="3">IF(CQ35="","",CO34+1)</f>
        <v>26</v>
      </c>
      <c r="CP35" s="386"/>
      <c r="CQ35" s="385" t="str">
        <f>IF('各会計、関係団体の財政状況及び健全化判断比率'!BS8="","",'各会計、関係団体の財政状況及び健全化判断比率'!BS8)</f>
        <v>株式会社いきなスポレク</v>
      </c>
      <c r="CR35" s="385"/>
      <c r="CS35" s="385"/>
      <c r="CT35" s="385"/>
      <c r="CU35" s="385"/>
      <c r="CV35" s="385"/>
      <c r="CW35" s="385"/>
      <c r="CX35" s="385"/>
      <c r="CY35" s="385"/>
      <c r="CZ35" s="385"/>
      <c r="DA35" s="385"/>
      <c r="DB35" s="385"/>
      <c r="DC35" s="385"/>
      <c r="DD35" s="385"/>
      <c r="DE35" s="385"/>
      <c r="DF35" s="209"/>
      <c r="DG35" s="387" t="str">
        <f>IF('各会計、関係団体の財政状況及び健全化判断比率'!BR8="","",'各会計、関係団体の財政状況及び健全化判断比率'!BR8)</f>
        <v/>
      </c>
      <c r="DH35" s="387"/>
      <c r="DI35" s="216"/>
      <c r="DJ35" s="184"/>
      <c r="DK35" s="184"/>
      <c r="DL35" s="184"/>
      <c r="DM35" s="184"/>
      <c r="DN35" s="184"/>
      <c r="DO35" s="184"/>
    </row>
    <row r="36" spans="1:119" ht="32.25" customHeight="1">
      <c r="A36" s="185"/>
      <c r="B36" s="211"/>
      <c r="C36" s="386">
        <f>IF(E36="","",C35+1)</f>
        <v>3</v>
      </c>
      <c r="D36" s="386"/>
      <c r="E36" s="385" t="str">
        <f>IF('各会計、関係団体の財政状況及び健全化判断比率'!B9="","",'各会計、関係団体の財政状況及び健全化判断比率'!B9)</f>
        <v>へき地出張診療所事業会計</v>
      </c>
      <c r="F36" s="385"/>
      <c r="G36" s="385"/>
      <c r="H36" s="385"/>
      <c r="I36" s="385"/>
      <c r="J36" s="385"/>
      <c r="K36" s="385"/>
      <c r="L36" s="385"/>
      <c r="M36" s="385"/>
      <c r="N36" s="385"/>
      <c r="O36" s="385"/>
      <c r="P36" s="385"/>
      <c r="Q36" s="385"/>
      <c r="R36" s="385"/>
      <c r="S36" s="385"/>
      <c r="T36" s="212"/>
      <c r="U36" s="386">
        <f t="shared" ref="U36:U43" si="4">IF(W36="","",U35+1)</f>
        <v>6</v>
      </c>
      <c r="V36" s="386"/>
      <c r="W36" s="385" t="str">
        <f>IF('各会計、関係団体の財政状況及び健全化判断比率'!B30="","",'各会計、関係団体の財政状況及び健全化判断比率'!B30)</f>
        <v>介護サービス事業会計</v>
      </c>
      <c r="X36" s="385"/>
      <c r="Y36" s="385"/>
      <c r="Z36" s="385"/>
      <c r="AA36" s="385"/>
      <c r="AB36" s="385"/>
      <c r="AC36" s="385"/>
      <c r="AD36" s="385"/>
      <c r="AE36" s="385"/>
      <c r="AF36" s="385"/>
      <c r="AG36" s="385"/>
      <c r="AH36" s="385"/>
      <c r="AI36" s="385"/>
      <c r="AJ36" s="385"/>
      <c r="AK36" s="385"/>
      <c r="AL36" s="212"/>
      <c r="AM36" s="386" t="str">
        <f t="shared" si="0"/>
        <v/>
      </c>
      <c r="AN36" s="386"/>
      <c r="AO36" s="385"/>
      <c r="AP36" s="385"/>
      <c r="AQ36" s="385"/>
      <c r="AR36" s="385"/>
      <c r="AS36" s="385"/>
      <c r="AT36" s="385"/>
      <c r="AU36" s="385"/>
      <c r="AV36" s="385"/>
      <c r="AW36" s="385"/>
      <c r="AX36" s="385"/>
      <c r="AY36" s="385"/>
      <c r="AZ36" s="385"/>
      <c r="BA36" s="385"/>
      <c r="BB36" s="385"/>
      <c r="BC36" s="385"/>
      <c r="BD36" s="212"/>
      <c r="BE36" s="386">
        <f t="shared" si="1"/>
        <v>13</v>
      </c>
      <c r="BF36" s="386"/>
      <c r="BG36" s="385" t="str">
        <f>IF('各会計、関係団体の財政状況及び健全化判断比率'!B37="","",'各会計、関係団体の財政状況及び健全化判断比率'!B37)</f>
        <v>農業集落排水事業会計</v>
      </c>
      <c r="BH36" s="385"/>
      <c r="BI36" s="385"/>
      <c r="BJ36" s="385"/>
      <c r="BK36" s="385"/>
      <c r="BL36" s="385"/>
      <c r="BM36" s="385"/>
      <c r="BN36" s="385"/>
      <c r="BO36" s="385"/>
      <c r="BP36" s="385"/>
      <c r="BQ36" s="385"/>
      <c r="BR36" s="385"/>
      <c r="BS36" s="385"/>
      <c r="BT36" s="385"/>
      <c r="BU36" s="385"/>
      <c r="BV36" s="212"/>
      <c r="BW36" s="386">
        <f t="shared" si="2"/>
        <v>18</v>
      </c>
      <c r="BX36" s="386"/>
      <c r="BY36" s="385" t="str">
        <f>IF('各会計、関係団体の財政状況及び健全化判断比率'!B70="","",'各会計、関係団体の財政状況及び健全化判断比率'!B70)</f>
        <v>愛媛県市町総合事務組合</v>
      </c>
      <c r="BZ36" s="385"/>
      <c r="CA36" s="385"/>
      <c r="CB36" s="385"/>
      <c r="CC36" s="385"/>
      <c r="CD36" s="385"/>
      <c r="CE36" s="385"/>
      <c r="CF36" s="385"/>
      <c r="CG36" s="385"/>
      <c r="CH36" s="385"/>
      <c r="CI36" s="385"/>
      <c r="CJ36" s="385"/>
      <c r="CK36" s="385"/>
      <c r="CL36" s="385"/>
      <c r="CM36" s="385"/>
      <c r="CN36" s="212"/>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09"/>
      <c r="DG36" s="387" t="str">
        <f>IF('各会計、関係団体の財政状況及び健全化判断比率'!BR9="","",'各会計、関係団体の財政状況及び健全化判断比率'!BR9)</f>
        <v/>
      </c>
      <c r="DH36" s="387"/>
      <c r="DI36" s="216"/>
      <c r="DJ36" s="184"/>
      <c r="DK36" s="184"/>
      <c r="DL36" s="184"/>
      <c r="DM36" s="184"/>
      <c r="DN36" s="184"/>
      <c r="DO36" s="184"/>
    </row>
    <row r="37" spans="1:119" ht="32.25" customHeight="1">
      <c r="A37" s="185"/>
      <c r="B37" s="211"/>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2"/>
      <c r="U37" s="386">
        <f t="shared" si="4"/>
        <v>7</v>
      </c>
      <c r="V37" s="386"/>
      <c r="W37" s="385" t="str">
        <f>IF('各会計、関係団体の財政状況及び健全化判断比率'!B31="","",'各会計、関係団体の財政状況及び健全化判断比率'!B31)</f>
        <v>国民健康保険診療所事業会計</v>
      </c>
      <c r="X37" s="385"/>
      <c r="Y37" s="385"/>
      <c r="Z37" s="385"/>
      <c r="AA37" s="385"/>
      <c r="AB37" s="385"/>
      <c r="AC37" s="385"/>
      <c r="AD37" s="385"/>
      <c r="AE37" s="385"/>
      <c r="AF37" s="385"/>
      <c r="AG37" s="385"/>
      <c r="AH37" s="385"/>
      <c r="AI37" s="385"/>
      <c r="AJ37" s="385"/>
      <c r="AK37" s="385"/>
      <c r="AL37" s="212"/>
      <c r="AM37" s="386" t="str">
        <f t="shared" si="0"/>
        <v/>
      </c>
      <c r="AN37" s="386"/>
      <c r="AO37" s="385"/>
      <c r="AP37" s="385"/>
      <c r="AQ37" s="385"/>
      <c r="AR37" s="385"/>
      <c r="AS37" s="385"/>
      <c r="AT37" s="385"/>
      <c r="AU37" s="385"/>
      <c r="AV37" s="385"/>
      <c r="AW37" s="385"/>
      <c r="AX37" s="385"/>
      <c r="AY37" s="385"/>
      <c r="AZ37" s="385"/>
      <c r="BA37" s="385"/>
      <c r="BB37" s="385"/>
      <c r="BC37" s="385"/>
      <c r="BD37" s="212"/>
      <c r="BE37" s="386">
        <f t="shared" si="1"/>
        <v>14</v>
      </c>
      <c r="BF37" s="386"/>
      <c r="BG37" s="385" t="str">
        <f>IF('各会計、関係団体の財政状況及び健全化判断比率'!B38="","",'各会計、関係団体の財政状況及び健全化判断比率'!B38)</f>
        <v>浄化槽事業会計</v>
      </c>
      <c r="BH37" s="385"/>
      <c r="BI37" s="385"/>
      <c r="BJ37" s="385"/>
      <c r="BK37" s="385"/>
      <c r="BL37" s="385"/>
      <c r="BM37" s="385"/>
      <c r="BN37" s="385"/>
      <c r="BO37" s="385"/>
      <c r="BP37" s="385"/>
      <c r="BQ37" s="385"/>
      <c r="BR37" s="385"/>
      <c r="BS37" s="385"/>
      <c r="BT37" s="385"/>
      <c r="BU37" s="385"/>
      <c r="BV37" s="212"/>
      <c r="BW37" s="386">
        <f t="shared" si="2"/>
        <v>19</v>
      </c>
      <c r="BX37" s="386"/>
      <c r="BY37" s="385" t="str">
        <f>IF('各会計、関係団体の財政状況及び健全化判断比率'!B71="","",'各会計、関係団体の財政状況及び健全化判断比率'!B71)</f>
        <v>愛媛県市町総合事務組合</v>
      </c>
      <c r="BZ37" s="385"/>
      <c r="CA37" s="385"/>
      <c r="CB37" s="385"/>
      <c r="CC37" s="385"/>
      <c r="CD37" s="385"/>
      <c r="CE37" s="385"/>
      <c r="CF37" s="385"/>
      <c r="CG37" s="385"/>
      <c r="CH37" s="385"/>
      <c r="CI37" s="385"/>
      <c r="CJ37" s="385"/>
      <c r="CK37" s="385"/>
      <c r="CL37" s="385"/>
      <c r="CM37" s="385"/>
      <c r="CN37" s="212"/>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09"/>
      <c r="DG37" s="387" t="str">
        <f>IF('各会計、関係団体の財政状況及び健全化判断比率'!BR10="","",'各会計、関係団体の財政状況及び健全化判断比率'!BR10)</f>
        <v/>
      </c>
      <c r="DH37" s="387"/>
      <c r="DI37" s="216"/>
      <c r="DJ37" s="184"/>
      <c r="DK37" s="184"/>
      <c r="DL37" s="184"/>
      <c r="DM37" s="184"/>
      <c r="DN37" s="184"/>
      <c r="DO37" s="184"/>
    </row>
    <row r="38" spans="1:119" ht="32.25" customHeight="1">
      <c r="A38" s="185"/>
      <c r="B38" s="211"/>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2"/>
      <c r="U38" s="386">
        <f t="shared" si="4"/>
        <v>8</v>
      </c>
      <c r="V38" s="386"/>
      <c r="W38" s="385" t="str">
        <f>IF('各会計、関係団体の財政状況及び健全化判断比率'!B32="","",'各会計、関係団体の財政状況及び健全化判断比率'!B32)</f>
        <v>特別養護老人ホーム事業会計</v>
      </c>
      <c r="X38" s="385"/>
      <c r="Y38" s="385"/>
      <c r="Z38" s="385"/>
      <c r="AA38" s="385"/>
      <c r="AB38" s="385"/>
      <c r="AC38" s="385"/>
      <c r="AD38" s="385"/>
      <c r="AE38" s="385"/>
      <c r="AF38" s="385"/>
      <c r="AG38" s="385"/>
      <c r="AH38" s="385"/>
      <c r="AI38" s="385"/>
      <c r="AJ38" s="385"/>
      <c r="AK38" s="385"/>
      <c r="AL38" s="212"/>
      <c r="AM38" s="386" t="str">
        <f t="shared" si="0"/>
        <v/>
      </c>
      <c r="AN38" s="386"/>
      <c r="AO38" s="385"/>
      <c r="AP38" s="385"/>
      <c r="AQ38" s="385"/>
      <c r="AR38" s="385"/>
      <c r="AS38" s="385"/>
      <c r="AT38" s="385"/>
      <c r="AU38" s="385"/>
      <c r="AV38" s="385"/>
      <c r="AW38" s="385"/>
      <c r="AX38" s="385"/>
      <c r="AY38" s="385"/>
      <c r="AZ38" s="385"/>
      <c r="BA38" s="385"/>
      <c r="BB38" s="385"/>
      <c r="BC38" s="385"/>
      <c r="BD38" s="212"/>
      <c r="BE38" s="386">
        <f t="shared" si="1"/>
        <v>15</v>
      </c>
      <c r="BF38" s="386"/>
      <c r="BG38" s="385" t="str">
        <f>IF('各会計、関係団体の財政状況及び健全化判断比率'!B39="","",'各会計、関係団体の財政状況及び健全化判断比率'!B39)</f>
        <v>船舶事業会計</v>
      </c>
      <c r="BH38" s="385"/>
      <c r="BI38" s="385"/>
      <c r="BJ38" s="385"/>
      <c r="BK38" s="385"/>
      <c r="BL38" s="385"/>
      <c r="BM38" s="385"/>
      <c r="BN38" s="385"/>
      <c r="BO38" s="385"/>
      <c r="BP38" s="385"/>
      <c r="BQ38" s="385"/>
      <c r="BR38" s="385"/>
      <c r="BS38" s="385"/>
      <c r="BT38" s="385"/>
      <c r="BU38" s="385"/>
      <c r="BV38" s="212"/>
      <c r="BW38" s="386">
        <f t="shared" si="2"/>
        <v>20</v>
      </c>
      <c r="BX38" s="386"/>
      <c r="BY38" s="385" t="str">
        <f>IF('各会計、関係団体の財政状況及び健全化判断比率'!B72="","",'各会計、関係団体の財政状況及び健全化判断比率'!B72)</f>
        <v>愛媛県市町総合事務組合</v>
      </c>
      <c r="BZ38" s="385"/>
      <c r="CA38" s="385"/>
      <c r="CB38" s="385"/>
      <c r="CC38" s="385"/>
      <c r="CD38" s="385"/>
      <c r="CE38" s="385"/>
      <c r="CF38" s="385"/>
      <c r="CG38" s="385"/>
      <c r="CH38" s="385"/>
      <c r="CI38" s="385"/>
      <c r="CJ38" s="385"/>
      <c r="CK38" s="385"/>
      <c r="CL38" s="385"/>
      <c r="CM38" s="385"/>
      <c r="CN38" s="212"/>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09"/>
      <c r="DG38" s="387" t="str">
        <f>IF('各会計、関係団体の財政状況及び健全化判断比率'!BR11="","",'各会計、関係団体の財政状況及び健全化判断比率'!BR11)</f>
        <v/>
      </c>
      <c r="DH38" s="387"/>
      <c r="DI38" s="216"/>
      <c r="DJ38" s="184"/>
      <c r="DK38" s="184"/>
      <c r="DL38" s="184"/>
      <c r="DM38" s="184"/>
      <c r="DN38" s="184"/>
      <c r="DO38" s="184"/>
    </row>
    <row r="39" spans="1:119" ht="32.25" customHeight="1">
      <c r="A39" s="185"/>
      <c r="B39" s="211"/>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2"/>
      <c r="U39" s="386">
        <f t="shared" si="4"/>
        <v>9</v>
      </c>
      <c r="V39" s="386"/>
      <c r="W39" s="385" t="str">
        <f>IF('各会計、関係団体の財政状況及び健全化判断比率'!B33="","",'各会計、関係団体の財政状況及び健全化判断比率'!B33)</f>
        <v>後期高齢者医療事業会計</v>
      </c>
      <c r="X39" s="385"/>
      <c r="Y39" s="385"/>
      <c r="Z39" s="385"/>
      <c r="AA39" s="385"/>
      <c r="AB39" s="385"/>
      <c r="AC39" s="385"/>
      <c r="AD39" s="385"/>
      <c r="AE39" s="385"/>
      <c r="AF39" s="385"/>
      <c r="AG39" s="385"/>
      <c r="AH39" s="385"/>
      <c r="AI39" s="385"/>
      <c r="AJ39" s="385"/>
      <c r="AK39" s="385"/>
      <c r="AL39" s="212"/>
      <c r="AM39" s="386" t="str">
        <f t="shared" si="0"/>
        <v/>
      </c>
      <c r="AN39" s="386"/>
      <c r="AO39" s="385"/>
      <c r="AP39" s="385"/>
      <c r="AQ39" s="385"/>
      <c r="AR39" s="385"/>
      <c r="AS39" s="385"/>
      <c r="AT39" s="385"/>
      <c r="AU39" s="385"/>
      <c r="AV39" s="385"/>
      <c r="AW39" s="385"/>
      <c r="AX39" s="385"/>
      <c r="AY39" s="385"/>
      <c r="AZ39" s="385"/>
      <c r="BA39" s="385"/>
      <c r="BB39" s="385"/>
      <c r="BC39" s="385"/>
      <c r="BD39" s="212"/>
      <c r="BE39" s="386" t="str">
        <f t="shared" si="1"/>
        <v/>
      </c>
      <c r="BF39" s="386"/>
      <c r="BG39" s="385"/>
      <c r="BH39" s="385"/>
      <c r="BI39" s="385"/>
      <c r="BJ39" s="385"/>
      <c r="BK39" s="385"/>
      <c r="BL39" s="385"/>
      <c r="BM39" s="385"/>
      <c r="BN39" s="385"/>
      <c r="BO39" s="385"/>
      <c r="BP39" s="385"/>
      <c r="BQ39" s="385"/>
      <c r="BR39" s="385"/>
      <c r="BS39" s="385"/>
      <c r="BT39" s="385"/>
      <c r="BU39" s="385"/>
      <c r="BV39" s="212"/>
      <c r="BW39" s="386">
        <f t="shared" si="2"/>
        <v>21</v>
      </c>
      <c r="BX39" s="386"/>
      <c r="BY39" s="385" t="str">
        <f>IF('各会計、関係団体の財政状況及び健全化判断比率'!B73="","",'各会計、関係団体の財政状況及び健全化判断比率'!B73)</f>
        <v>愛媛県市町総合事務組合</v>
      </c>
      <c r="BZ39" s="385"/>
      <c r="CA39" s="385"/>
      <c r="CB39" s="385"/>
      <c r="CC39" s="385"/>
      <c r="CD39" s="385"/>
      <c r="CE39" s="385"/>
      <c r="CF39" s="385"/>
      <c r="CG39" s="385"/>
      <c r="CH39" s="385"/>
      <c r="CI39" s="385"/>
      <c r="CJ39" s="385"/>
      <c r="CK39" s="385"/>
      <c r="CL39" s="385"/>
      <c r="CM39" s="385"/>
      <c r="CN39" s="212"/>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09"/>
      <c r="DG39" s="387" t="str">
        <f>IF('各会計、関係団体の財政状況及び健全化判断比率'!BR12="","",'各会計、関係団体の財政状況及び健全化判断比率'!BR12)</f>
        <v/>
      </c>
      <c r="DH39" s="387"/>
      <c r="DI39" s="216"/>
      <c r="DJ39" s="184"/>
      <c r="DK39" s="184"/>
      <c r="DL39" s="184"/>
      <c r="DM39" s="184"/>
      <c r="DN39" s="184"/>
      <c r="DO39" s="184"/>
    </row>
    <row r="40" spans="1:119" ht="32.25" customHeight="1">
      <c r="A40" s="185"/>
      <c r="B40" s="211"/>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2"/>
      <c r="U40" s="386" t="str">
        <f t="shared" si="4"/>
        <v/>
      </c>
      <c r="V40" s="386"/>
      <c r="W40" s="385"/>
      <c r="X40" s="385"/>
      <c r="Y40" s="385"/>
      <c r="Z40" s="385"/>
      <c r="AA40" s="385"/>
      <c r="AB40" s="385"/>
      <c r="AC40" s="385"/>
      <c r="AD40" s="385"/>
      <c r="AE40" s="385"/>
      <c r="AF40" s="385"/>
      <c r="AG40" s="385"/>
      <c r="AH40" s="385"/>
      <c r="AI40" s="385"/>
      <c r="AJ40" s="385"/>
      <c r="AK40" s="385"/>
      <c r="AL40" s="212"/>
      <c r="AM40" s="386" t="str">
        <f t="shared" si="0"/>
        <v/>
      </c>
      <c r="AN40" s="386"/>
      <c r="AO40" s="385"/>
      <c r="AP40" s="385"/>
      <c r="AQ40" s="385"/>
      <c r="AR40" s="385"/>
      <c r="AS40" s="385"/>
      <c r="AT40" s="385"/>
      <c r="AU40" s="385"/>
      <c r="AV40" s="385"/>
      <c r="AW40" s="385"/>
      <c r="AX40" s="385"/>
      <c r="AY40" s="385"/>
      <c r="AZ40" s="385"/>
      <c r="BA40" s="385"/>
      <c r="BB40" s="385"/>
      <c r="BC40" s="385"/>
      <c r="BD40" s="212"/>
      <c r="BE40" s="386" t="str">
        <f t="shared" si="1"/>
        <v/>
      </c>
      <c r="BF40" s="386"/>
      <c r="BG40" s="385"/>
      <c r="BH40" s="385"/>
      <c r="BI40" s="385"/>
      <c r="BJ40" s="385"/>
      <c r="BK40" s="385"/>
      <c r="BL40" s="385"/>
      <c r="BM40" s="385"/>
      <c r="BN40" s="385"/>
      <c r="BO40" s="385"/>
      <c r="BP40" s="385"/>
      <c r="BQ40" s="385"/>
      <c r="BR40" s="385"/>
      <c r="BS40" s="385"/>
      <c r="BT40" s="385"/>
      <c r="BU40" s="385"/>
      <c r="BV40" s="212"/>
      <c r="BW40" s="386">
        <f t="shared" si="2"/>
        <v>22</v>
      </c>
      <c r="BX40" s="386"/>
      <c r="BY40" s="385" t="str">
        <f>IF('各会計、関係団体の財政状況及び健全化判断比率'!B74="","",'各会計、関係団体の財政状況及び健全化判断比率'!B74)</f>
        <v>愛媛地方税滞納整理機構</v>
      </c>
      <c r="BZ40" s="385"/>
      <c r="CA40" s="385"/>
      <c r="CB40" s="385"/>
      <c r="CC40" s="385"/>
      <c r="CD40" s="385"/>
      <c r="CE40" s="385"/>
      <c r="CF40" s="385"/>
      <c r="CG40" s="385"/>
      <c r="CH40" s="385"/>
      <c r="CI40" s="385"/>
      <c r="CJ40" s="385"/>
      <c r="CK40" s="385"/>
      <c r="CL40" s="385"/>
      <c r="CM40" s="385"/>
      <c r="CN40" s="212"/>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09"/>
      <c r="DG40" s="387" t="str">
        <f>IF('各会計、関係団体の財政状況及び健全化判断比率'!BR13="","",'各会計、関係団体の財政状況及び健全化判断比率'!BR13)</f>
        <v/>
      </c>
      <c r="DH40" s="387"/>
      <c r="DI40" s="216"/>
      <c r="DJ40" s="184"/>
      <c r="DK40" s="184"/>
      <c r="DL40" s="184"/>
      <c r="DM40" s="184"/>
      <c r="DN40" s="184"/>
      <c r="DO40" s="184"/>
    </row>
    <row r="41" spans="1:119" ht="32.25" customHeight="1">
      <c r="A41" s="185"/>
      <c r="B41" s="211"/>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2"/>
      <c r="U41" s="386" t="str">
        <f t="shared" si="4"/>
        <v/>
      </c>
      <c r="V41" s="386"/>
      <c r="W41" s="385"/>
      <c r="X41" s="385"/>
      <c r="Y41" s="385"/>
      <c r="Z41" s="385"/>
      <c r="AA41" s="385"/>
      <c r="AB41" s="385"/>
      <c r="AC41" s="385"/>
      <c r="AD41" s="385"/>
      <c r="AE41" s="385"/>
      <c r="AF41" s="385"/>
      <c r="AG41" s="385"/>
      <c r="AH41" s="385"/>
      <c r="AI41" s="385"/>
      <c r="AJ41" s="385"/>
      <c r="AK41" s="385"/>
      <c r="AL41" s="212"/>
      <c r="AM41" s="386" t="str">
        <f t="shared" si="0"/>
        <v/>
      </c>
      <c r="AN41" s="386"/>
      <c r="AO41" s="385"/>
      <c r="AP41" s="385"/>
      <c r="AQ41" s="385"/>
      <c r="AR41" s="385"/>
      <c r="AS41" s="385"/>
      <c r="AT41" s="385"/>
      <c r="AU41" s="385"/>
      <c r="AV41" s="385"/>
      <c r="AW41" s="385"/>
      <c r="AX41" s="385"/>
      <c r="AY41" s="385"/>
      <c r="AZ41" s="385"/>
      <c r="BA41" s="385"/>
      <c r="BB41" s="385"/>
      <c r="BC41" s="385"/>
      <c r="BD41" s="212"/>
      <c r="BE41" s="386" t="str">
        <f t="shared" si="1"/>
        <v/>
      </c>
      <c r="BF41" s="386"/>
      <c r="BG41" s="385"/>
      <c r="BH41" s="385"/>
      <c r="BI41" s="385"/>
      <c r="BJ41" s="385"/>
      <c r="BK41" s="385"/>
      <c r="BL41" s="385"/>
      <c r="BM41" s="385"/>
      <c r="BN41" s="385"/>
      <c r="BO41" s="385"/>
      <c r="BP41" s="385"/>
      <c r="BQ41" s="385"/>
      <c r="BR41" s="385"/>
      <c r="BS41" s="385"/>
      <c r="BT41" s="385"/>
      <c r="BU41" s="385"/>
      <c r="BV41" s="212"/>
      <c r="BW41" s="386">
        <f t="shared" si="2"/>
        <v>23</v>
      </c>
      <c r="BX41" s="386"/>
      <c r="BY41" s="385" t="str">
        <f>IF('各会計、関係団体の財政状況及び健全化判断比率'!B75="","",'各会計、関係団体の財政状況及び健全化判断比率'!B75)</f>
        <v>愛媛県後期高齢者医療広域連合</v>
      </c>
      <c r="BZ41" s="385"/>
      <c r="CA41" s="385"/>
      <c r="CB41" s="385"/>
      <c r="CC41" s="385"/>
      <c r="CD41" s="385"/>
      <c r="CE41" s="385"/>
      <c r="CF41" s="385"/>
      <c r="CG41" s="385"/>
      <c r="CH41" s="385"/>
      <c r="CI41" s="385"/>
      <c r="CJ41" s="385"/>
      <c r="CK41" s="385"/>
      <c r="CL41" s="385"/>
      <c r="CM41" s="385"/>
      <c r="CN41" s="212"/>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9"/>
      <c r="DG41" s="387" t="str">
        <f>IF('各会計、関係団体の財政状況及び健全化判断比率'!BR14="","",'各会計、関係団体の財政状況及び健全化判断比率'!BR14)</f>
        <v/>
      </c>
      <c r="DH41" s="387"/>
      <c r="DI41" s="216"/>
      <c r="DJ41" s="184"/>
      <c r="DK41" s="184"/>
      <c r="DL41" s="184"/>
      <c r="DM41" s="184"/>
      <c r="DN41" s="184"/>
      <c r="DO41" s="184"/>
    </row>
    <row r="42" spans="1:119" ht="32.25" customHeight="1">
      <c r="A42" s="184"/>
      <c r="B42" s="211"/>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2"/>
      <c r="U42" s="386" t="str">
        <f t="shared" si="4"/>
        <v/>
      </c>
      <c r="V42" s="386"/>
      <c r="W42" s="385"/>
      <c r="X42" s="385"/>
      <c r="Y42" s="385"/>
      <c r="Z42" s="385"/>
      <c r="AA42" s="385"/>
      <c r="AB42" s="385"/>
      <c r="AC42" s="385"/>
      <c r="AD42" s="385"/>
      <c r="AE42" s="385"/>
      <c r="AF42" s="385"/>
      <c r="AG42" s="385"/>
      <c r="AH42" s="385"/>
      <c r="AI42" s="385"/>
      <c r="AJ42" s="385"/>
      <c r="AK42" s="385"/>
      <c r="AL42" s="212"/>
      <c r="AM42" s="386" t="str">
        <f t="shared" si="0"/>
        <v/>
      </c>
      <c r="AN42" s="386"/>
      <c r="AO42" s="385"/>
      <c r="AP42" s="385"/>
      <c r="AQ42" s="385"/>
      <c r="AR42" s="385"/>
      <c r="AS42" s="385"/>
      <c r="AT42" s="385"/>
      <c r="AU42" s="385"/>
      <c r="AV42" s="385"/>
      <c r="AW42" s="385"/>
      <c r="AX42" s="385"/>
      <c r="AY42" s="385"/>
      <c r="AZ42" s="385"/>
      <c r="BA42" s="385"/>
      <c r="BB42" s="385"/>
      <c r="BC42" s="385"/>
      <c r="BD42" s="212"/>
      <c r="BE42" s="386" t="str">
        <f t="shared" si="1"/>
        <v/>
      </c>
      <c r="BF42" s="386"/>
      <c r="BG42" s="385"/>
      <c r="BH42" s="385"/>
      <c r="BI42" s="385"/>
      <c r="BJ42" s="385"/>
      <c r="BK42" s="385"/>
      <c r="BL42" s="385"/>
      <c r="BM42" s="385"/>
      <c r="BN42" s="385"/>
      <c r="BO42" s="385"/>
      <c r="BP42" s="385"/>
      <c r="BQ42" s="385"/>
      <c r="BR42" s="385"/>
      <c r="BS42" s="385"/>
      <c r="BT42" s="385"/>
      <c r="BU42" s="385"/>
      <c r="BV42" s="212"/>
      <c r="BW42" s="386">
        <f t="shared" si="2"/>
        <v>24</v>
      </c>
      <c r="BX42" s="386"/>
      <c r="BY42" s="385" t="str">
        <f>IF('各会計、関係団体の財政状況及び健全化判断比率'!B76="","",'各会計、関係団体の財政状況及び健全化判断比率'!B76)</f>
        <v>愛媛県後期高齢者医療広域連合</v>
      </c>
      <c r="BZ42" s="385"/>
      <c r="CA42" s="385"/>
      <c r="CB42" s="385"/>
      <c r="CC42" s="385"/>
      <c r="CD42" s="385"/>
      <c r="CE42" s="385"/>
      <c r="CF42" s="385"/>
      <c r="CG42" s="385"/>
      <c r="CH42" s="385"/>
      <c r="CI42" s="385"/>
      <c r="CJ42" s="385"/>
      <c r="CK42" s="385"/>
      <c r="CL42" s="385"/>
      <c r="CM42" s="385"/>
      <c r="CN42" s="212"/>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9"/>
      <c r="DG42" s="387" t="str">
        <f>IF('各会計、関係団体の財政状況及び健全化判断比率'!BR15="","",'各会計、関係団体の財政状況及び健全化判断比率'!BR15)</f>
        <v/>
      </c>
      <c r="DH42" s="387"/>
      <c r="DI42" s="216"/>
      <c r="DJ42" s="184"/>
      <c r="DK42" s="184"/>
      <c r="DL42" s="184"/>
      <c r="DM42" s="184"/>
      <c r="DN42" s="184"/>
      <c r="DO42" s="184"/>
    </row>
    <row r="43" spans="1:119" ht="32.25" customHeight="1">
      <c r="A43" s="184"/>
      <c r="B43" s="211"/>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2"/>
      <c r="U43" s="386" t="str">
        <f t="shared" si="4"/>
        <v/>
      </c>
      <c r="V43" s="386"/>
      <c r="W43" s="385"/>
      <c r="X43" s="385"/>
      <c r="Y43" s="385"/>
      <c r="Z43" s="385"/>
      <c r="AA43" s="385"/>
      <c r="AB43" s="385"/>
      <c r="AC43" s="385"/>
      <c r="AD43" s="385"/>
      <c r="AE43" s="385"/>
      <c r="AF43" s="385"/>
      <c r="AG43" s="385"/>
      <c r="AH43" s="385"/>
      <c r="AI43" s="385"/>
      <c r="AJ43" s="385"/>
      <c r="AK43" s="385"/>
      <c r="AL43" s="212"/>
      <c r="AM43" s="386" t="str">
        <f t="shared" si="0"/>
        <v/>
      </c>
      <c r="AN43" s="386"/>
      <c r="AO43" s="385"/>
      <c r="AP43" s="385"/>
      <c r="AQ43" s="385"/>
      <c r="AR43" s="385"/>
      <c r="AS43" s="385"/>
      <c r="AT43" s="385"/>
      <c r="AU43" s="385"/>
      <c r="AV43" s="385"/>
      <c r="AW43" s="385"/>
      <c r="AX43" s="385"/>
      <c r="AY43" s="385"/>
      <c r="AZ43" s="385"/>
      <c r="BA43" s="385"/>
      <c r="BB43" s="385"/>
      <c r="BC43" s="385"/>
      <c r="BD43" s="212"/>
      <c r="BE43" s="386" t="str">
        <f t="shared" si="1"/>
        <v/>
      </c>
      <c r="BF43" s="386"/>
      <c r="BG43" s="385"/>
      <c r="BH43" s="385"/>
      <c r="BI43" s="385"/>
      <c r="BJ43" s="385"/>
      <c r="BK43" s="385"/>
      <c r="BL43" s="385"/>
      <c r="BM43" s="385"/>
      <c r="BN43" s="385"/>
      <c r="BO43" s="385"/>
      <c r="BP43" s="385"/>
      <c r="BQ43" s="385"/>
      <c r="BR43" s="385"/>
      <c r="BS43" s="385"/>
      <c r="BT43" s="385"/>
      <c r="BU43" s="385"/>
      <c r="BV43" s="212"/>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2"/>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9"/>
      <c r="DG43" s="387" t="str">
        <f>IF('各会計、関係団体の財政状況及び健全化判断比率'!BR16="","",'各会計、関係団体の財政状況及び健全化判断比率'!BR16)</f>
        <v/>
      </c>
      <c r="DH43" s="387"/>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210</v>
      </c>
    </row>
    <row r="50" spans="5:5">
      <c r="E50" s="186" t="s">
        <v>211</v>
      </c>
    </row>
    <row r="51" spans="5:5">
      <c r="E51" s="186" t="s">
        <v>212</v>
      </c>
    </row>
    <row r="52" spans="5:5">
      <c r="E52" s="186" t="s">
        <v>213</v>
      </c>
    </row>
    <row r="53" spans="5:5"/>
    <row r="54" spans="5:5"/>
    <row r="55" spans="5:5"/>
    <row r="56" spans="5:5"/>
    <row r="57" spans="5:5" hidden="1"/>
    <row r="58" spans="5:5" hidden="1"/>
    <row r="59" spans="5:5" hidden="1"/>
  </sheetData>
  <sheetProtection algorithmName="SHA-512" hashValue="jDv3Gkg/RL1oTw+JkaG4o37qT/CD++mkIL7ry/Xj9cscrWfiLDJVeJCu7vPyjPRxy20eCgU1mn5SQZU1vcZKJg==" saltValue="2Q8ePmYwI+WJc2txL6Qz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5" t="s">
        <v>214</v>
      </c>
      <c r="DI1" s="756"/>
      <c r="DJ1" s="756"/>
      <c r="DK1" s="756"/>
      <c r="DL1" s="756"/>
      <c r="DM1" s="756"/>
      <c r="DN1" s="757"/>
      <c r="DO1" s="224"/>
      <c r="DP1" s="755" t="s">
        <v>215</v>
      </c>
      <c r="DQ1" s="756"/>
      <c r="DR1" s="756"/>
      <c r="DS1" s="756"/>
      <c r="DT1" s="756"/>
      <c r="DU1" s="756"/>
      <c r="DV1" s="756"/>
      <c r="DW1" s="756"/>
      <c r="DX1" s="756"/>
      <c r="DY1" s="756"/>
      <c r="DZ1" s="756"/>
      <c r="EA1" s="756"/>
      <c r="EB1" s="756"/>
      <c r="EC1" s="757"/>
      <c r="ED1" s="222"/>
      <c r="EE1" s="222"/>
      <c r="EF1" s="222"/>
      <c r="EG1" s="222"/>
      <c r="EH1" s="222"/>
      <c r="EI1" s="222"/>
      <c r="EJ1" s="222"/>
      <c r="EK1" s="222"/>
      <c r="EL1" s="222"/>
      <c r="EM1" s="222"/>
    </row>
    <row r="2" spans="2:143" ht="22.5" customHeight="1">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8" customFormat="1" ht="11.25" customHeight="1">
      <c r="B5" s="722" t="s">
        <v>227</v>
      </c>
      <c r="C5" s="723"/>
      <c r="D5" s="723"/>
      <c r="E5" s="723"/>
      <c r="F5" s="723"/>
      <c r="G5" s="723"/>
      <c r="H5" s="723"/>
      <c r="I5" s="723"/>
      <c r="J5" s="723"/>
      <c r="K5" s="723"/>
      <c r="L5" s="723"/>
      <c r="M5" s="723"/>
      <c r="N5" s="723"/>
      <c r="O5" s="723"/>
      <c r="P5" s="723"/>
      <c r="Q5" s="724"/>
      <c r="R5" s="688">
        <v>586507</v>
      </c>
      <c r="S5" s="689"/>
      <c r="T5" s="689"/>
      <c r="U5" s="689"/>
      <c r="V5" s="689"/>
      <c r="W5" s="689"/>
      <c r="X5" s="689"/>
      <c r="Y5" s="735"/>
      <c r="Z5" s="753">
        <v>8.5</v>
      </c>
      <c r="AA5" s="753"/>
      <c r="AB5" s="753"/>
      <c r="AC5" s="753"/>
      <c r="AD5" s="754">
        <v>586507</v>
      </c>
      <c r="AE5" s="754"/>
      <c r="AF5" s="754"/>
      <c r="AG5" s="754"/>
      <c r="AH5" s="754"/>
      <c r="AI5" s="754"/>
      <c r="AJ5" s="754"/>
      <c r="AK5" s="754"/>
      <c r="AL5" s="736">
        <v>14.5</v>
      </c>
      <c r="AM5" s="705"/>
      <c r="AN5" s="705"/>
      <c r="AO5" s="737"/>
      <c r="AP5" s="722" t="s">
        <v>228</v>
      </c>
      <c r="AQ5" s="723"/>
      <c r="AR5" s="723"/>
      <c r="AS5" s="723"/>
      <c r="AT5" s="723"/>
      <c r="AU5" s="723"/>
      <c r="AV5" s="723"/>
      <c r="AW5" s="723"/>
      <c r="AX5" s="723"/>
      <c r="AY5" s="723"/>
      <c r="AZ5" s="723"/>
      <c r="BA5" s="723"/>
      <c r="BB5" s="723"/>
      <c r="BC5" s="723"/>
      <c r="BD5" s="723"/>
      <c r="BE5" s="723"/>
      <c r="BF5" s="724"/>
      <c r="BG5" s="623">
        <v>586507</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25702</v>
      </c>
      <c r="S6" s="626"/>
      <c r="T6" s="626"/>
      <c r="U6" s="626"/>
      <c r="V6" s="626"/>
      <c r="W6" s="626"/>
      <c r="X6" s="626"/>
      <c r="Y6" s="627"/>
      <c r="Z6" s="685">
        <v>0.4</v>
      </c>
      <c r="AA6" s="685"/>
      <c r="AB6" s="685"/>
      <c r="AC6" s="685"/>
      <c r="AD6" s="686">
        <v>25702</v>
      </c>
      <c r="AE6" s="686"/>
      <c r="AF6" s="686"/>
      <c r="AG6" s="686"/>
      <c r="AH6" s="686"/>
      <c r="AI6" s="686"/>
      <c r="AJ6" s="686"/>
      <c r="AK6" s="686"/>
      <c r="AL6" s="628">
        <v>0.6</v>
      </c>
      <c r="AM6" s="629"/>
      <c r="AN6" s="629"/>
      <c r="AO6" s="687"/>
      <c r="AP6" s="620" t="s">
        <v>233</v>
      </c>
      <c r="AQ6" s="621"/>
      <c r="AR6" s="621"/>
      <c r="AS6" s="621"/>
      <c r="AT6" s="621"/>
      <c r="AU6" s="621"/>
      <c r="AV6" s="621"/>
      <c r="AW6" s="621"/>
      <c r="AX6" s="621"/>
      <c r="AY6" s="621"/>
      <c r="AZ6" s="621"/>
      <c r="BA6" s="621"/>
      <c r="BB6" s="621"/>
      <c r="BC6" s="621"/>
      <c r="BD6" s="621"/>
      <c r="BE6" s="621"/>
      <c r="BF6" s="622"/>
      <c r="BG6" s="623">
        <v>586507</v>
      </c>
      <c r="BH6" s="626"/>
      <c r="BI6" s="626"/>
      <c r="BJ6" s="626"/>
      <c r="BK6" s="626"/>
      <c r="BL6" s="626"/>
      <c r="BM6" s="626"/>
      <c r="BN6" s="627"/>
      <c r="BO6" s="685">
        <v>100</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73332</v>
      </c>
      <c r="CS6" s="626"/>
      <c r="CT6" s="626"/>
      <c r="CU6" s="626"/>
      <c r="CV6" s="626"/>
      <c r="CW6" s="626"/>
      <c r="CX6" s="626"/>
      <c r="CY6" s="627"/>
      <c r="CZ6" s="736">
        <v>1.1000000000000001</v>
      </c>
      <c r="DA6" s="705"/>
      <c r="DB6" s="705"/>
      <c r="DC6" s="739"/>
      <c r="DD6" s="631" t="s">
        <v>234</v>
      </c>
      <c r="DE6" s="626"/>
      <c r="DF6" s="626"/>
      <c r="DG6" s="626"/>
      <c r="DH6" s="626"/>
      <c r="DI6" s="626"/>
      <c r="DJ6" s="626"/>
      <c r="DK6" s="626"/>
      <c r="DL6" s="626"/>
      <c r="DM6" s="626"/>
      <c r="DN6" s="626"/>
      <c r="DO6" s="626"/>
      <c r="DP6" s="627"/>
      <c r="DQ6" s="631">
        <v>73332</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1423</v>
      </c>
      <c r="S7" s="626"/>
      <c r="T7" s="626"/>
      <c r="U7" s="626"/>
      <c r="V7" s="626"/>
      <c r="W7" s="626"/>
      <c r="X7" s="626"/>
      <c r="Y7" s="627"/>
      <c r="Z7" s="685">
        <v>0</v>
      </c>
      <c r="AA7" s="685"/>
      <c r="AB7" s="685"/>
      <c r="AC7" s="685"/>
      <c r="AD7" s="686">
        <v>1423</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281112</v>
      </c>
      <c r="BH7" s="626"/>
      <c r="BI7" s="626"/>
      <c r="BJ7" s="626"/>
      <c r="BK7" s="626"/>
      <c r="BL7" s="626"/>
      <c r="BM7" s="626"/>
      <c r="BN7" s="627"/>
      <c r="BO7" s="685">
        <v>47.9</v>
      </c>
      <c r="BP7" s="685"/>
      <c r="BQ7" s="685"/>
      <c r="BR7" s="685"/>
      <c r="BS7" s="686" t="s">
        <v>137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1230229</v>
      </c>
      <c r="CS7" s="626"/>
      <c r="CT7" s="626"/>
      <c r="CU7" s="626"/>
      <c r="CV7" s="626"/>
      <c r="CW7" s="626"/>
      <c r="CX7" s="626"/>
      <c r="CY7" s="627"/>
      <c r="CZ7" s="685">
        <v>18.3</v>
      </c>
      <c r="DA7" s="685"/>
      <c r="DB7" s="685"/>
      <c r="DC7" s="685"/>
      <c r="DD7" s="631">
        <v>73513</v>
      </c>
      <c r="DE7" s="626"/>
      <c r="DF7" s="626"/>
      <c r="DG7" s="626"/>
      <c r="DH7" s="626"/>
      <c r="DI7" s="626"/>
      <c r="DJ7" s="626"/>
      <c r="DK7" s="626"/>
      <c r="DL7" s="626"/>
      <c r="DM7" s="626"/>
      <c r="DN7" s="626"/>
      <c r="DO7" s="626"/>
      <c r="DP7" s="627"/>
      <c r="DQ7" s="631">
        <v>928751</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2339</v>
      </c>
      <c r="S8" s="626"/>
      <c r="T8" s="626"/>
      <c r="U8" s="626"/>
      <c r="V8" s="626"/>
      <c r="W8" s="626"/>
      <c r="X8" s="626"/>
      <c r="Y8" s="627"/>
      <c r="Z8" s="685">
        <v>0</v>
      </c>
      <c r="AA8" s="685"/>
      <c r="AB8" s="685"/>
      <c r="AC8" s="685"/>
      <c r="AD8" s="686">
        <v>2339</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10493</v>
      </c>
      <c r="BH8" s="626"/>
      <c r="BI8" s="626"/>
      <c r="BJ8" s="626"/>
      <c r="BK8" s="626"/>
      <c r="BL8" s="626"/>
      <c r="BM8" s="626"/>
      <c r="BN8" s="627"/>
      <c r="BO8" s="685">
        <v>1.8</v>
      </c>
      <c r="BP8" s="685"/>
      <c r="BQ8" s="685"/>
      <c r="BR8" s="685"/>
      <c r="BS8" s="631" t="s">
        <v>137</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1131476</v>
      </c>
      <c r="CS8" s="626"/>
      <c r="CT8" s="626"/>
      <c r="CU8" s="626"/>
      <c r="CV8" s="626"/>
      <c r="CW8" s="626"/>
      <c r="CX8" s="626"/>
      <c r="CY8" s="627"/>
      <c r="CZ8" s="685">
        <v>16.8</v>
      </c>
      <c r="DA8" s="685"/>
      <c r="DB8" s="685"/>
      <c r="DC8" s="685"/>
      <c r="DD8" s="631">
        <v>8182</v>
      </c>
      <c r="DE8" s="626"/>
      <c r="DF8" s="626"/>
      <c r="DG8" s="626"/>
      <c r="DH8" s="626"/>
      <c r="DI8" s="626"/>
      <c r="DJ8" s="626"/>
      <c r="DK8" s="626"/>
      <c r="DL8" s="626"/>
      <c r="DM8" s="626"/>
      <c r="DN8" s="626"/>
      <c r="DO8" s="626"/>
      <c r="DP8" s="627"/>
      <c r="DQ8" s="631">
        <v>865064</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1975</v>
      </c>
      <c r="S9" s="626"/>
      <c r="T9" s="626"/>
      <c r="U9" s="626"/>
      <c r="V9" s="626"/>
      <c r="W9" s="626"/>
      <c r="X9" s="626"/>
      <c r="Y9" s="627"/>
      <c r="Z9" s="685">
        <v>0</v>
      </c>
      <c r="AA9" s="685"/>
      <c r="AB9" s="685"/>
      <c r="AC9" s="685"/>
      <c r="AD9" s="686">
        <v>1975</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219751</v>
      </c>
      <c r="BH9" s="626"/>
      <c r="BI9" s="626"/>
      <c r="BJ9" s="626"/>
      <c r="BK9" s="626"/>
      <c r="BL9" s="626"/>
      <c r="BM9" s="626"/>
      <c r="BN9" s="627"/>
      <c r="BO9" s="685">
        <v>37.5</v>
      </c>
      <c r="BP9" s="685"/>
      <c r="BQ9" s="685"/>
      <c r="BR9" s="685"/>
      <c r="BS9" s="631" t="s">
        <v>137</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916201</v>
      </c>
      <c r="CS9" s="626"/>
      <c r="CT9" s="626"/>
      <c r="CU9" s="626"/>
      <c r="CV9" s="626"/>
      <c r="CW9" s="626"/>
      <c r="CX9" s="626"/>
      <c r="CY9" s="627"/>
      <c r="CZ9" s="685">
        <v>13.6</v>
      </c>
      <c r="DA9" s="685"/>
      <c r="DB9" s="685"/>
      <c r="DC9" s="685"/>
      <c r="DD9" s="631">
        <v>469478</v>
      </c>
      <c r="DE9" s="626"/>
      <c r="DF9" s="626"/>
      <c r="DG9" s="626"/>
      <c r="DH9" s="626"/>
      <c r="DI9" s="626"/>
      <c r="DJ9" s="626"/>
      <c r="DK9" s="626"/>
      <c r="DL9" s="626"/>
      <c r="DM9" s="626"/>
      <c r="DN9" s="626"/>
      <c r="DO9" s="626"/>
      <c r="DP9" s="627"/>
      <c r="DQ9" s="631">
        <v>404744</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137</v>
      </c>
      <c r="AA10" s="685"/>
      <c r="AB10" s="685"/>
      <c r="AC10" s="685"/>
      <c r="AD10" s="686" t="s">
        <v>234</v>
      </c>
      <c r="AE10" s="686"/>
      <c r="AF10" s="686"/>
      <c r="AG10" s="686"/>
      <c r="AH10" s="686"/>
      <c r="AI10" s="686"/>
      <c r="AJ10" s="686"/>
      <c r="AK10" s="686"/>
      <c r="AL10" s="628" t="s">
        <v>234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10549</v>
      </c>
      <c r="BH10" s="626"/>
      <c r="BI10" s="626"/>
      <c r="BJ10" s="626"/>
      <c r="BK10" s="626"/>
      <c r="BL10" s="626"/>
      <c r="BM10" s="626"/>
      <c r="BN10" s="627"/>
      <c r="BO10" s="685">
        <v>1.8</v>
      </c>
      <c r="BP10" s="685"/>
      <c r="BQ10" s="685"/>
      <c r="BR10" s="685"/>
      <c r="BS10" s="631" t="s">
        <v>234</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178</v>
      </c>
      <c r="CS10" s="626"/>
      <c r="CT10" s="626"/>
      <c r="CU10" s="626"/>
      <c r="CV10" s="626"/>
      <c r="CW10" s="626"/>
      <c r="CX10" s="626"/>
      <c r="CY10" s="627"/>
      <c r="CZ10" s="685" t="s">
        <v>137</v>
      </c>
      <c r="DA10" s="685"/>
      <c r="DB10" s="685"/>
      <c r="DC10" s="685"/>
      <c r="DD10" s="631" t="s">
        <v>234</v>
      </c>
      <c r="DE10" s="626"/>
      <c r="DF10" s="626"/>
      <c r="DG10" s="626"/>
      <c r="DH10" s="626"/>
      <c r="DI10" s="626"/>
      <c r="DJ10" s="626"/>
      <c r="DK10" s="626"/>
      <c r="DL10" s="626"/>
      <c r="DM10" s="626"/>
      <c r="DN10" s="626"/>
      <c r="DO10" s="626"/>
      <c r="DP10" s="627"/>
      <c r="DQ10" s="631" t="s">
        <v>137</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137</v>
      </c>
      <c r="AA11" s="685"/>
      <c r="AB11" s="685"/>
      <c r="AC11" s="685"/>
      <c r="AD11" s="686" t="s">
        <v>234</v>
      </c>
      <c r="AE11" s="686"/>
      <c r="AF11" s="686"/>
      <c r="AG11" s="686"/>
      <c r="AH11" s="686"/>
      <c r="AI11" s="686"/>
      <c r="AJ11" s="686"/>
      <c r="AK11" s="686"/>
      <c r="AL11" s="628" t="s">
        <v>234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40319</v>
      </c>
      <c r="BH11" s="626"/>
      <c r="BI11" s="626"/>
      <c r="BJ11" s="626"/>
      <c r="BK11" s="626"/>
      <c r="BL11" s="626"/>
      <c r="BM11" s="626"/>
      <c r="BN11" s="627"/>
      <c r="BO11" s="685">
        <v>6.9</v>
      </c>
      <c r="BP11" s="685"/>
      <c r="BQ11" s="685"/>
      <c r="BR11" s="685"/>
      <c r="BS11" s="631" t="s">
        <v>234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391833</v>
      </c>
      <c r="CS11" s="626"/>
      <c r="CT11" s="626"/>
      <c r="CU11" s="626"/>
      <c r="CV11" s="626"/>
      <c r="CW11" s="626"/>
      <c r="CX11" s="626"/>
      <c r="CY11" s="627"/>
      <c r="CZ11" s="685">
        <v>5.8</v>
      </c>
      <c r="DA11" s="685"/>
      <c r="DB11" s="685"/>
      <c r="DC11" s="685"/>
      <c r="DD11" s="631">
        <v>234417</v>
      </c>
      <c r="DE11" s="626"/>
      <c r="DF11" s="626"/>
      <c r="DG11" s="626"/>
      <c r="DH11" s="626"/>
      <c r="DI11" s="626"/>
      <c r="DJ11" s="626"/>
      <c r="DK11" s="626"/>
      <c r="DL11" s="626"/>
      <c r="DM11" s="626"/>
      <c r="DN11" s="626"/>
      <c r="DO11" s="626"/>
      <c r="DP11" s="627"/>
      <c r="DQ11" s="631">
        <v>163138</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124009</v>
      </c>
      <c r="S12" s="626"/>
      <c r="T12" s="626"/>
      <c r="U12" s="626"/>
      <c r="V12" s="626"/>
      <c r="W12" s="626"/>
      <c r="X12" s="626"/>
      <c r="Y12" s="627"/>
      <c r="Z12" s="685">
        <v>1.8</v>
      </c>
      <c r="AA12" s="685"/>
      <c r="AB12" s="685"/>
      <c r="AC12" s="685"/>
      <c r="AD12" s="686">
        <v>124009</v>
      </c>
      <c r="AE12" s="686"/>
      <c r="AF12" s="686"/>
      <c r="AG12" s="686"/>
      <c r="AH12" s="686"/>
      <c r="AI12" s="686"/>
      <c r="AJ12" s="686"/>
      <c r="AK12" s="686"/>
      <c r="AL12" s="628">
        <v>3.1</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256308</v>
      </c>
      <c r="BH12" s="626"/>
      <c r="BI12" s="626"/>
      <c r="BJ12" s="626"/>
      <c r="BK12" s="626"/>
      <c r="BL12" s="626"/>
      <c r="BM12" s="626"/>
      <c r="BN12" s="627"/>
      <c r="BO12" s="685">
        <v>43.7</v>
      </c>
      <c r="BP12" s="685"/>
      <c r="BQ12" s="685"/>
      <c r="BR12" s="685"/>
      <c r="BS12" s="631" t="s">
        <v>234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144077</v>
      </c>
      <c r="CS12" s="626"/>
      <c r="CT12" s="626"/>
      <c r="CU12" s="626"/>
      <c r="CV12" s="626"/>
      <c r="CW12" s="626"/>
      <c r="CX12" s="626"/>
      <c r="CY12" s="627"/>
      <c r="CZ12" s="685">
        <v>2.1</v>
      </c>
      <c r="DA12" s="685"/>
      <c r="DB12" s="685"/>
      <c r="DC12" s="685"/>
      <c r="DD12" s="631">
        <v>11223</v>
      </c>
      <c r="DE12" s="626"/>
      <c r="DF12" s="626"/>
      <c r="DG12" s="626"/>
      <c r="DH12" s="626"/>
      <c r="DI12" s="626"/>
      <c r="DJ12" s="626"/>
      <c r="DK12" s="626"/>
      <c r="DL12" s="626"/>
      <c r="DM12" s="626"/>
      <c r="DN12" s="626"/>
      <c r="DO12" s="626"/>
      <c r="DP12" s="627"/>
      <c r="DQ12" s="631">
        <v>110622</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t="s">
        <v>137</v>
      </c>
      <c r="S13" s="626"/>
      <c r="T13" s="626"/>
      <c r="U13" s="626"/>
      <c r="V13" s="626"/>
      <c r="W13" s="626"/>
      <c r="X13" s="626"/>
      <c r="Y13" s="627"/>
      <c r="Z13" s="685" t="s">
        <v>178</v>
      </c>
      <c r="AA13" s="685"/>
      <c r="AB13" s="685"/>
      <c r="AC13" s="685"/>
      <c r="AD13" s="686" t="s">
        <v>234</v>
      </c>
      <c r="AE13" s="686"/>
      <c r="AF13" s="686"/>
      <c r="AG13" s="686"/>
      <c r="AH13" s="686"/>
      <c r="AI13" s="686"/>
      <c r="AJ13" s="686"/>
      <c r="AK13" s="686"/>
      <c r="AL13" s="628" t="s">
        <v>178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256089</v>
      </c>
      <c r="BH13" s="626"/>
      <c r="BI13" s="626"/>
      <c r="BJ13" s="626"/>
      <c r="BK13" s="626"/>
      <c r="BL13" s="626"/>
      <c r="BM13" s="626"/>
      <c r="BN13" s="627"/>
      <c r="BO13" s="685">
        <v>43.7</v>
      </c>
      <c r="BP13" s="685"/>
      <c r="BQ13" s="685"/>
      <c r="BR13" s="685"/>
      <c r="BS13" s="631" t="s">
        <v>234</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704970</v>
      </c>
      <c r="CS13" s="626"/>
      <c r="CT13" s="626"/>
      <c r="CU13" s="626"/>
      <c r="CV13" s="626"/>
      <c r="CW13" s="626"/>
      <c r="CX13" s="626"/>
      <c r="CY13" s="627"/>
      <c r="CZ13" s="685">
        <v>10.5</v>
      </c>
      <c r="DA13" s="685"/>
      <c r="DB13" s="685"/>
      <c r="DC13" s="685"/>
      <c r="DD13" s="631">
        <v>340780</v>
      </c>
      <c r="DE13" s="626"/>
      <c r="DF13" s="626"/>
      <c r="DG13" s="626"/>
      <c r="DH13" s="626"/>
      <c r="DI13" s="626"/>
      <c r="DJ13" s="626"/>
      <c r="DK13" s="626"/>
      <c r="DL13" s="626"/>
      <c r="DM13" s="626"/>
      <c r="DN13" s="626"/>
      <c r="DO13" s="626"/>
      <c r="DP13" s="627"/>
      <c r="DQ13" s="631">
        <v>423910</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178</v>
      </c>
      <c r="S14" s="626"/>
      <c r="T14" s="626"/>
      <c r="U14" s="626"/>
      <c r="V14" s="626"/>
      <c r="W14" s="626"/>
      <c r="X14" s="626"/>
      <c r="Y14" s="627"/>
      <c r="Z14" s="685" t="s">
        <v>137</v>
      </c>
      <c r="AA14" s="685"/>
      <c r="AB14" s="685"/>
      <c r="AC14" s="685"/>
      <c r="AD14" s="686" t="s">
        <v>234</v>
      </c>
      <c r="AE14" s="686"/>
      <c r="AF14" s="686"/>
      <c r="AG14" s="686"/>
      <c r="AH14" s="686"/>
      <c r="AI14" s="686"/>
      <c r="AJ14" s="686"/>
      <c r="AK14" s="686"/>
      <c r="AL14" s="628" t="s">
        <v>234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23681</v>
      </c>
      <c r="BH14" s="626"/>
      <c r="BI14" s="626"/>
      <c r="BJ14" s="626"/>
      <c r="BK14" s="626"/>
      <c r="BL14" s="626"/>
      <c r="BM14" s="626"/>
      <c r="BN14" s="627"/>
      <c r="BO14" s="685">
        <v>4</v>
      </c>
      <c r="BP14" s="685"/>
      <c r="BQ14" s="685"/>
      <c r="BR14" s="685"/>
      <c r="BS14" s="631" t="s">
        <v>178</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397168</v>
      </c>
      <c r="CS14" s="626"/>
      <c r="CT14" s="626"/>
      <c r="CU14" s="626"/>
      <c r="CV14" s="626"/>
      <c r="CW14" s="626"/>
      <c r="CX14" s="626"/>
      <c r="CY14" s="627"/>
      <c r="CZ14" s="685">
        <v>5.9</v>
      </c>
      <c r="DA14" s="685"/>
      <c r="DB14" s="685"/>
      <c r="DC14" s="685"/>
      <c r="DD14" s="631">
        <v>80850</v>
      </c>
      <c r="DE14" s="626"/>
      <c r="DF14" s="626"/>
      <c r="DG14" s="626"/>
      <c r="DH14" s="626"/>
      <c r="DI14" s="626"/>
      <c r="DJ14" s="626"/>
      <c r="DK14" s="626"/>
      <c r="DL14" s="626"/>
      <c r="DM14" s="626"/>
      <c r="DN14" s="626"/>
      <c r="DO14" s="626"/>
      <c r="DP14" s="627"/>
      <c r="DQ14" s="631">
        <v>312123</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6645</v>
      </c>
      <c r="S15" s="626"/>
      <c r="T15" s="626"/>
      <c r="U15" s="626"/>
      <c r="V15" s="626"/>
      <c r="W15" s="626"/>
      <c r="X15" s="626"/>
      <c r="Y15" s="627"/>
      <c r="Z15" s="685">
        <v>0.1</v>
      </c>
      <c r="AA15" s="685"/>
      <c r="AB15" s="685"/>
      <c r="AC15" s="685"/>
      <c r="AD15" s="686">
        <v>6645</v>
      </c>
      <c r="AE15" s="686"/>
      <c r="AF15" s="686"/>
      <c r="AG15" s="686"/>
      <c r="AH15" s="686"/>
      <c r="AI15" s="686"/>
      <c r="AJ15" s="686"/>
      <c r="AK15" s="686"/>
      <c r="AL15" s="628">
        <v>0.2</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25406</v>
      </c>
      <c r="BH15" s="626"/>
      <c r="BI15" s="626"/>
      <c r="BJ15" s="626"/>
      <c r="BK15" s="626"/>
      <c r="BL15" s="626"/>
      <c r="BM15" s="626"/>
      <c r="BN15" s="627"/>
      <c r="BO15" s="685">
        <v>4.3</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320361</v>
      </c>
      <c r="CS15" s="626"/>
      <c r="CT15" s="626"/>
      <c r="CU15" s="626"/>
      <c r="CV15" s="626"/>
      <c r="CW15" s="626"/>
      <c r="CX15" s="626"/>
      <c r="CY15" s="627"/>
      <c r="CZ15" s="685">
        <v>4.8</v>
      </c>
      <c r="DA15" s="685"/>
      <c r="DB15" s="685"/>
      <c r="DC15" s="685"/>
      <c r="DD15" s="631">
        <v>4804</v>
      </c>
      <c r="DE15" s="626"/>
      <c r="DF15" s="626"/>
      <c r="DG15" s="626"/>
      <c r="DH15" s="626"/>
      <c r="DI15" s="626"/>
      <c r="DJ15" s="626"/>
      <c r="DK15" s="626"/>
      <c r="DL15" s="626"/>
      <c r="DM15" s="626"/>
      <c r="DN15" s="626"/>
      <c r="DO15" s="626"/>
      <c r="DP15" s="627"/>
      <c r="DQ15" s="631">
        <v>280652</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178</v>
      </c>
      <c r="S16" s="626"/>
      <c r="T16" s="626"/>
      <c r="U16" s="626"/>
      <c r="V16" s="626"/>
      <c r="W16" s="626"/>
      <c r="X16" s="626"/>
      <c r="Y16" s="627"/>
      <c r="Z16" s="685" t="s">
        <v>234</v>
      </c>
      <c r="AA16" s="685"/>
      <c r="AB16" s="685"/>
      <c r="AC16" s="685"/>
      <c r="AD16" s="686" t="s">
        <v>178</v>
      </c>
      <c r="AE16" s="686"/>
      <c r="AF16" s="686"/>
      <c r="AG16" s="686"/>
      <c r="AH16" s="686"/>
      <c r="AI16" s="686"/>
      <c r="AJ16" s="686"/>
      <c r="AK16" s="686"/>
      <c r="AL16" s="628" t="s">
        <v>178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178</v>
      </c>
      <c r="BH16" s="626"/>
      <c r="BI16" s="626"/>
      <c r="BJ16" s="626"/>
      <c r="BK16" s="626"/>
      <c r="BL16" s="626"/>
      <c r="BM16" s="626"/>
      <c r="BN16" s="627"/>
      <c r="BO16" s="685" t="s">
        <v>178</v>
      </c>
      <c r="BP16" s="685"/>
      <c r="BQ16" s="685"/>
      <c r="BR16" s="685"/>
      <c r="BS16" s="631" t="s">
        <v>137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111836</v>
      </c>
      <c r="CS16" s="626"/>
      <c r="CT16" s="626"/>
      <c r="CU16" s="626"/>
      <c r="CV16" s="626"/>
      <c r="CW16" s="626"/>
      <c r="CX16" s="626"/>
      <c r="CY16" s="627"/>
      <c r="CZ16" s="685">
        <v>1.7</v>
      </c>
      <c r="DA16" s="685"/>
      <c r="DB16" s="685"/>
      <c r="DC16" s="685"/>
      <c r="DD16" s="631" t="s">
        <v>137</v>
      </c>
      <c r="DE16" s="626"/>
      <c r="DF16" s="626"/>
      <c r="DG16" s="626"/>
      <c r="DH16" s="626"/>
      <c r="DI16" s="626"/>
      <c r="DJ16" s="626"/>
      <c r="DK16" s="626"/>
      <c r="DL16" s="626"/>
      <c r="DM16" s="626"/>
      <c r="DN16" s="626"/>
      <c r="DO16" s="626"/>
      <c r="DP16" s="627"/>
      <c r="DQ16" s="631">
        <v>60793</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1879</v>
      </c>
      <c r="S17" s="626"/>
      <c r="T17" s="626"/>
      <c r="U17" s="626"/>
      <c r="V17" s="626"/>
      <c r="W17" s="626"/>
      <c r="X17" s="626"/>
      <c r="Y17" s="627"/>
      <c r="Z17" s="685">
        <v>0</v>
      </c>
      <c r="AA17" s="685"/>
      <c r="AB17" s="685"/>
      <c r="AC17" s="685"/>
      <c r="AD17" s="686">
        <v>1879</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137</v>
      </c>
      <c r="BP17" s="685"/>
      <c r="BQ17" s="685"/>
      <c r="BR17" s="685"/>
      <c r="BS17" s="631" t="s">
        <v>234</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1260301</v>
      </c>
      <c r="CS17" s="626"/>
      <c r="CT17" s="626"/>
      <c r="CU17" s="626"/>
      <c r="CV17" s="626"/>
      <c r="CW17" s="626"/>
      <c r="CX17" s="626"/>
      <c r="CY17" s="627"/>
      <c r="CZ17" s="685">
        <v>18.8</v>
      </c>
      <c r="DA17" s="685"/>
      <c r="DB17" s="685"/>
      <c r="DC17" s="685"/>
      <c r="DD17" s="631" t="s">
        <v>137</v>
      </c>
      <c r="DE17" s="626"/>
      <c r="DF17" s="626"/>
      <c r="DG17" s="626"/>
      <c r="DH17" s="626"/>
      <c r="DI17" s="626"/>
      <c r="DJ17" s="626"/>
      <c r="DK17" s="626"/>
      <c r="DL17" s="626"/>
      <c r="DM17" s="626"/>
      <c r="DN17" s="626"/>
      <c r="DO17" s="626"/>
      <c r="DP17" s="627"/>
      <c r="DQ17" s="631">
        <v>1170010</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3632347</v>
      </c>
      <c r="S18" s="626"/>
      <c r="T18" s="626"/>
      <c r="U18" s="626"/>
      <c r="V18" s="626"/>
      <c r="W18" s="626"/>
      <c r="X18" s="626"/>
      <c r="Y18" s="627"/>
      <c r="Z18" s="685">
        <v>52.5</v>
      </c>
      <c r="AA18" s="685"/>
      <c r="AB18" s="685"/>
      <c r="AC18" s="685"/>
      <c r="AD18" s="686">
        <v>3261196</v>
      </c>
      <c r="AE18" s="686"/>
      <c r="AF18" s="686"/>
      <c r="AG18" s="686"/>
      <c r="AH18" s="686"/>
      <c r="AI18" s="686"/>
      <c r="AJ18" s="686"/>
      <c r="AK18" s="686"/>
      <c r="AL18" s="628">
        <v>80.7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137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v>37000</v>
      </c>
      <c r="CS18" s="626"/>
      <c r="CT18" s="626"/>
      <c r="CU18" s="626"/>
      <c r="CV18" s="626"/>
      <c r="CW18" s="626"/>
      <c r="CX18" s="626"/>
      <c r="CY18" s="627"/>
      <c r="CZ18" s="685">
        <v>0.6</v>
      </c>
      <c r="DA18" s="685"/>
      <c r="DB18" s="685"/>
      <c r="DC18" s="685"/>
      <c r="DD18" s="631" t="s">
        <v>137</v>
      </c>
      <c r="DE18" s="626"/>
      <c r="DF18" s="626"/>
      <c r="DG18" s="626"/>
      <c r="DH18" s="626"/>
      <c r="DI18" s="626"/>
      <c r="DJ18" s="626"/>
      <c r="DK18" s="626"/>
      <c r="DL18" s="626"/>
      <c r="DM18" s="626"/>
      <c r="DN18" s="626"/>
      <c r="DO18" s="626"/>
      <c r="DP18" s="627"/>
      <c r="DQ18" s="631">
        <v>37000</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3261196</v>
      </c>
      <c r="S19" s="626"/>
      <c r="T19" s="626"/>
      <c r="U19" s="626"/>
      <c r="V19" s="626"/>
      <c r="W19" s="626"/>
      <c r="X19" s="626"/>
      <c r="Y19" s="627"/>
      <c r="Z19" s="685">
        <v>47.1</v>
      </c>
      <c r="AA19" s="685"/>
      <c r="AB19" s="685"/>
      <c r="AC19" s="685"/>
      <c r="AD19" s="686">
        <v>3261196</v>
      </c>
      <c r="AE19" s="686"/>
      <c r="AF19" s="686"/>
      <c r="AG19" s="686"/>
      <c r="AH19" s="686"/>
      <c r="AI19" s="686"/>
      <c r="AJ19" s="686"/>
      <c r="AK19" s="686"/>
      <c r="AL19" s="628">
        <v>80.7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234</v>
      </c>
      <c r="BH19" s="626"/>
      <c r="BI19" s="626"/>
      <c r="BJ19" s="626"/>
      <c r="BK19" s="626"/>
      <c r="BL19" s="626"/>
      <c r="BM19" s="626"/>
      <c r="BN19" s="627"/>
      <c r="BO19" s="685" t="s">
        <v>234</v>
      </c>
      <c r="BP19" s="685"/>
      <c r="BQ19" s="685"/>
      <c r="BR19" s="685"/>
      <c r="BS19" s="631" t="s">
        <v>137</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178</v>
      </c>
      <c r="CS19" s="626"/>
      <c r="CT19" s="626"/>
      <c r="CU19" s="626"/>
      <c r="CV19" s="626"/>
      <c r="CW19" s="626"/>
      <c r="CX19" s="626"/>
      <c r="CY19" s="627"/>
      <c r="CZ19" s="685" t="s">
        <v>137</v>
      </c>
      <c r="DA19" s="685"/>
      <c r="DB19" s="685"/>
      <c r="DC19" s="685"/>
      <c r="DD19" s="631" t="s">
        <v>234</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371151</v>
      </c>
      <c r="S20" s="626"/>
      <c r="T20" s="626"/>
      <c r="U20" s="626"/>
      <c r="V20" s="626"/>
      <c r="W20" s="626"/>
      <c r="X20" s="626"/>
      <c r="Y20" s="627"/>
      <c r="Z20" s="685">
        <v>5.4</v>
      </c>
      <c r="AA20" s="685"/>
      <c r="AB20" s="685"/>
      <c r="AC20" s="685"/>
      <c r="AD20" s="686" t="s">
        <v>234</v>
      </c>
      <c r="AE20" s="686"/>
      <c r="AF20" s="686"/>
      <c r="AG20" s="686"/>
      <c r="AH20" s="686"/>
      <c r="AI20" s="686"/>
      <c r="AJ20" s="686"/>
      <c r="AK20" s="686"/>
      <c r="AL20" s="628" t="s">
        <v>234</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137</v>
      </c>
      <c r="BH20" s="626"/>
      <c r="BI20" s="626"/>
      <c r="BJ20" s="626"/>
      <c r="BK20" s="626"/>
      <c r="BL20" s="626"/>
      <c r="BM20" s="626"/>
      <c r="BN20" s="627"/>
      <c r="BO20" s="685" t="s">
        <v>234</v>
      </c>
      <c r="BP20" s="685"/>
      <c r="BQ20" s="685"/>
      <c r="BR20" s="685"/>
      <c r="BS20" s="631" t="s">
        <v>137</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6718784</v>
      </c>
      <c r="CS20" s="626"/>
      <c r="CT20" s="626"/>
      <c r="CU20" s="626"/>
      <c r="CV20" s="626"/>
      <c r="CW20" s="626"/>
      <c r="CX20" s="626"/>
      <c r="CY20" s="627"/>
      <c r="CZ20" s="685">
        <v>100</v>
      </c>
      <c r="DA20" s="685"/>
      <c r="DB20" s="685"/>
      <c r="DC20" s="685"/>
      <c r="DD20" s="631">
        <v>1223247</v>
      </c>
      <c r="DE20" s="626"/>
      <c r="DF20" s="626"/>
      <c r="DG20" s="626"/>
      <c r="DH20" s="626"/>
      <c r="DI20" s="626"/>
      <c r="DJ20" s="626"/>
      <c r="DK20" s="626"/>
      <c r="DL20" s="626"/>
      <c r="DM20" s="626"/>
      <c r="DN20" s="626"/>
      <c r="DO20" s="626"/>
      <c r="DP20" s="627"/>
      <c r="DQ20" s="631">
        <v>4830139</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137</v>
      </c>
      <c r="S21" s="626"/>
      <c r="T21" s="626"/>
      <c r="U21" s="626"/>
      <c r="V21" s="626"/>
      <c r="W21" s="626"/>
      <c r="X21" s="626"/>
      <c r="Y21" s="627"/>
      <c r="Z21" s="685" t="s">
        <v>234</v>
      </c>
      <c r="AA21" s="685"/>
      <c r="AB21" s="685"/>
      <c r="AC21" s="685"/>
      <c r="AD21" s="686" t="s">
        <v>234</v>
      </c>
      <c r="AE21" s="686"/>
      <c r="AF21" s="686"/>
      <c r="AG21" s="686"/>
      <c r="AH21" s="686"/>
      <c r="AI21" s="686"/>
      <c r="AJ21" s="686"/>
      <c r="AK21" s="686"/>
      <c r="AL21" s="628" t="s">
        <v>234</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178</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4382826</v>
      </c>
      <c r="S22" s="626"/>
      <c r="T22" s="626"/>
      <c r="U22" s="626"/>
      <c r="V22" s="626"/>
      <c r="W22" s="626"/>
      <c r="X22" s="626"/>
      <c r="Y22" s="627"/>
      <c r="Z22" s="685">
        <v>63.3</v>
      </c>
      <c r="AA22" s="685"/>
      <c r="AB22" s="685"/>
      <c r="AC22" s="685"/>
      <c r="AD22" s="686">
        <v>4011675</v>
      </c>
      <c r="AE22" s="686"/>
      <c r="AF22" s="686"/>
      <c r="AG22" s="686"/>
      <c r="AH22" s="686"/>
      <c r="AI22" s="686"/>
      <c r="AJ22" s="686"/>
      <c r="AK22" s="686"/>
      <c r="AL22" s="628">
        <v>99.2</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178</v>
      </c>
      <c r="BH22" s="626"/>
      <c r="BI22" s="626"/>
      <c r="BJ22" s="626"/>
      <c r="BK22" s="626"/>
      <c r="BL22" s="626"/>
      <c r="BM22" s="626"/>
      <c r="BN22" s="627"/>
      <c r="BO22" s="685" t="s">
        <v>234</v>
      </c>
      <c r="BP22" s="685"/>
      <c r="BQ22" s="685"/>
      <c r="BR22" s="685"/>
      <c r="BS22" s="631" t="s">
        <v>137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t="s">
        <v>178</v>
      </c>
      <c r="S23" s="626"/>
      <c r="T23" s="626"/>
      <c r="U23" s="626"/>
      <c r="V23" s="626"/>
      <c r="W23" s="626"/>
      <c r="X23" s="626"/>
      <c r="Y23" s="627"/>
      <c r="Z23" s="685" t="s">
        <v>137</v>
      </c>
      <c r="AA23" s="685"/>
      <c r="AB23" s="685"/>
      <c r="AC23" s="685"/>
      <c r="AD23" s="686" t="s">
        <v>234</v>
      </c>
      <c r="AE23" s="686"/>
      <c r="AF23" s="686"/>
      <c r="AG23" s="686"/>
      <c r="AH23" s="686"/>
      <c r="AI23" s="686"/>
      <c r="AJ23" s="686"/>
      <c r="AK23" s="686"/>
      <c r="AL23" s="628" t="s">
        <v>178</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178</v>
      </c>
      <c r="BH23" s="626"/>
      <c r="BI23" s="626"/>
      <c r="BJ23" s="626"/>
      <c r="BK23" s="626"/>
      <c r="BL23" s="626"/>
      <c r="BM23" s="626"/>
      <c r="BN23" s="627"/>
      <c r="BO23" s="685" t="s">
        <v>178</v>
      </c>
      <c r="BP23" s="685"/>
      <c r="BQ23" s="685"/>
      <c r="BR23" s="685"/>
      <c r="BS23" s="631" t="s">
        <v>137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26368</v>
      </c>
      <c r="S24" s="626"/>
      <c r="T24" s="626"/>
      <c r="U24" s="626"/>
      <c r="V24" s="626"/>
      <c r="W24" s="626"/>
      <c r="X24" s="626"/>
      <c r="Y24" s="627"/>
      <c r="Z24" s="685">
        <v>0.4</v>
      </c>
      <c r="AA24" s="685"/>
      <c r="AB24" s="685"/>
      <c r="AC24" s="685"/>
      <c r="AD24" s="686" t="s">
        <v>234</v>
      </c>
      <c r="AE24" s="686"/>
      <c r="AF24" s="686"/>
      <c r="AG24" s="686"/>
      <c r="AH24" s="686"/>
      <c r="AI24" s="686"/>
      <c r="AJ24" s="686"/>
      <c r="AK24" s="686"/>
      <c r="AL24" s="628" t="s">
        <v>178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178</v>
      </c>
      <c r="BH24" s="626"/>
      <c r="BI24" s="626"/>
      <c r="BJ24" s="626"/>
      <c r="BK24" s="626"/>
      <c r="BL24" s="626"/>
      <c r="BM24" s="626"/>
      <c r="BN24" s="627"/>
      <c r="BO24" s="685" t="s">
        <v>178</v>
      </c>
      <c r="BP24" s="685"/>
      <c r="BQ24" s="685"/>
      <c r="BR24" s="685"/>
      <c r="BS24" s="631" t="s">
        <v>234</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2709661</v>
      </c>
      <c r="CS24" s="689"/>
      <c r="CT24" s="689"/>
      <c r="CU24" s="689"/>
      <c r="CV24" s="689"/>
      <c r="CW24" s="689"/>
      <c r="CX24" s="689"/>
      <c r="CY24" s="735"/>
      <c r="CZ24" s="736">
        <v>40.299999999999997</v>
      </c>
      <c r="DA24" s="705"/>
      <c r="DB24" s="705"/>
      <c r="DC24" s="739"/>
      <c r="DD24" s="734">
        <v>2406036</v>
      </c>
      <c r="DE24" s="689"/>
      <c r="DF24" s="689"/>
      <c r="DG24" s="689"/>
      <c r="DH24" s="689"/>
      <c r="DI24" s="689"/>
      <c r="DJ24" s="689"/>
      <c r="DK24" s="735"/>
      <c r="DL24" s="734">
        <v>2404690</v>
      </c>
      <c r="DM24" s="689"/>
      <c r="DN24" s="689"/>
      <c r="DO24" s="689"/>
      <c r="DP24" s="689"/>
      <c r="DQ24" s="689"/>
      <c r="DR24" s="689"/>
      <c r="DS24" s="689"/>
      <c r="DT24" s="689"/>
      <c r="DU24" s="689"/>
      <c r="DV24" s="735"/>
      <c r="DW24" s="736">
        <v>57.2</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178571</v>
      </c>
      <c r="S25" s="626"/>
      <c r="T25" s="626"/>
      <c r="U25" s="626"/>
      <c r="V25" s="626"/>
      <c r="W25" s="626"/>
      <c r="X25" s="626"/>
      <c r="Y25" s="627"/>
      <c r="Z25" s="685">
        <v>2.6</v>
      </c>
      <c r="AA25" s="685"/>
      <c r="AB25" s="685"/>
      <c r="AC25" s="685"/>
      <c r="AD25" s="686">
        <v>1849</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178</v>
      </c>
      <c r="BH25" s="626"/>
      <c r="BI25" s="626"/>
      <c r="BJ25" s="626"/>
      <c r="BK25" s="626"/>
      <c r="BL25" s="626"/>
      <c r="BM25" s="626"/>
      <c r="BN25" s="627"/>
      <c r="BO25" s="685" t="s">
        <v>234</v>
      </c>
      <c r="BP25" s="685"/>
      <c r="BQ25" s="685"/>
      <c r="BR25" s="685"/>
      <c r="BS25" s="631" t="s">
        <v>178</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1237333</v>
      </c>
      <c r="CS25" s="624"/>
      <c r="CT25" s="624"/>
      <c r="CU25" s="624"/>
      <c r="CV25" s="624"/>
      <c r="CW25" s="624"/>
      <c r="CX25" s="624"/>
      <c r="CY25" s="625"/>
      <c r="CZ25" s="628">
        <v>18.399999999999999</v>
      </c>
      <c r="DA25" s="657"/>
      <c r="DB25" s="657"/>
      <c r="DC25" s="658"/>
      <c r="DD25" s="631">
        <v>1156255</v>
      </c>
      <c r="DE25" s="624"/>
      <c r="DF25" s="624"/>
      <c r="DG25" s="624"/>
      <c r="DH25" s="624"/>
      <c r="DI25" s="624"/>
      <c r="DJ25" s="624"/>
      <c r="DK25" s="625"/>
      <c r="DL25" s="631">
        <v>1156195</v>
      </c>
      <c r="DM25" s="624"/>
      <c r="DN25" s="624"/>
      <c r="DO25" s="624"/>
      <c r="DP25" s="624"/>
      <c r="DQ25" s="624"/>
      <c r="DR25" s="624"/>
      <c r="DS25" s="624"/>
      <c r="DT25" s="624"/>
      <c r="DU25" s="624"/>
      <c r="DV25" s="625"/>
      <c r="DW25" s="628">
        <v>27.5</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17842</v>
      </c>
      <c r="S26" s="626"/>
      <c r="T26" s="626"/>
      <c r="U26" s="626"/>
      <c r="V26" s="626"/>
      <c r="W26" s="626"/>
      <c r="X26" s="626"/>
      <c r="Y26" s="627"/>
      <c r="Z26" s="685">
        <v>0.3</v>
      </c>
      <c r="AA26" s="685"/>
      <c r="AB26" s="685"/>
      <c r="AC26" s="685"/>
      <c r="AD26" s="686" t="s">
        <v>234</v>
      </c>
      <c r="AE26" s="686"/>
      <c r="AF26" s="686"/>
      <c r="AG26" s="686"/>
      <c r="AH26" s="686"/>
      <c r="AI26" s="686"/>
      <c r="AJ26" s="686"/>
      <c r="AK26" s="686"/>
      <c r="AL26" s="628" t="s">
        <v>234</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178</v>
      </c>
      <c r="BH26" s="626"/>
      <c r="BI26" s="626"/>
      <c r="BJ26" s="626"/>
      <c r="BK26" s="626"/>
      <c r="BL26" s="626"/>
      <c r="BM26" s="626"/>
      <c r="BN26" s="627"/>
      <c r="BO26" s="685" t="s">
        <v>234</v>
      </c>
      <c r="BP26" s="685"/>
      <c r="BQ26" s="685"/>
      <c r="BR26" s="685"/>
      <c r="BS26" s="631" t="s">
        <v>178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806899</v>
      </c>
      <c r="CS26" s="626"/>
      <c r="CT26" s="626"/>
      <c r="CU26" s="626"/>
      <c r="CV26" s="626"/>
      <c r="CW26" s="626"/>
      <c r="CX26" s="626"/>
      <c r="CY26" s="627"/>
      <c r="CZ26" s="628">
        <v>12</v>
      </c>
      <c r="DA26" s="657"/>
      <c r="DB26" s="657"/>
      <c r="DC26" s="658"/>
      <c r="DD26" s="631">
        <v>735196</v>
      </c>
      <c r="DE26" s="626"/>
      <c r="DF26" s="626"/>
      <c r="DG26" s="626"/>
      <c r="DH26" s="626"/>
      <c r="DI26" s="626"/>
      <c r="DJ26" s="626"/>
      <c r="DK26" s="627"/>
      <c r="DL26" s="631" t="s">
        <v>234</v>
      </c>
      <c r="DM26" s="626"/>
      <c r="DN26" s="626"/>
      <c r="DO26" s="626"/>
      <c r="DP26" s="626"/>
      <c r="DQ26" s="626"/>
      <c r="DR26" s="626"/>
      <c r="DS26" s="626"/>
      <c r="DT26" s="626"/>
      <c r="DU26" s="626"/>
      <c r="DV26" s="627"/>
      <c r="DW26" s="628" t="s">
        <v>178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336924</v>
      </c>
      <c r="S27" s="626"/>
      <c r="T27" s="626"/>
      <c r="U27" s="626"/>
      <c r="V27" s="626"/>
      <c r="W27" s="626"/>
      <c r="X27" s="626"/>
      <c r="Y27" s="627"/>
      <c r="Z27" s="685">
        <v>4.9000000000000004</v>
      </c>
      <c r="AA27" s="685"/>
      <c r="AB27" s="685"/>
      <c r="AC27" s="685"/>
      <c r="AD27" s="686" t="s">
        <v>178</v>
      </c>
      <c r="AE27" s="686"/>
      <c r="AF27" s="686"/>
      <c r="AG27" s="686"/>
      <c r="AH27" s="686"/>
      <c r="AI27" s="686"/>
      <c r="AJ27" s="686"/>
      <c r="AK27" s="686"/>
      <c r="AL27" s="628" t="s">
        <v>178</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586507</v>
      </c>
      <c r="BH27" s="626"/>
      <c r="BI27" s="626"/>
      <c r="BJ27" s="626"/>
      <c r="BK27" s="626"/>
      <c r="BL27" s="626"/>
      <c r="BM27" s="626"/>
      <c r="BN27" s="627"/>
      <c r="BO27" s="685">
        <v>100</v>
      </c>
      <c r="BP27" s="685"/>
      <c r="BQ27" s="685"/>
      <c r="BR27" s="685"/>
      <c r="BS27" s="631" t="s">
        <v>234</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212027</v>
      </c>
      <c r="CS27" s="624"/>
      <c r="CT27" s="624"/>
      <c r="CU27" s="624"/>
      <c r="CV27" s="624"/>
      <c r="CW27" s="624"/>
      <c r="CX27" s="624"/>
      <c r="CY27" s="625"/>
      <c r="CZ27" s="628">
        <v>3.2</v>
      </c>
      <c r="DA27" s="657"/>
      <c r="DB27" s="657"/>
      <c r="DC27" s="658"/>
      <c r="DD27" s="631">
        <v>79771</v>
      </c>
      <c r="DE27" s="624"/>
      <c r="DF27" s="624"/>
      <c r="DG27" s="624"/>
      <c r="DH27" s="624"/>
      <c r="DI27" s="624"/>
      <c r="DJ27" s="624"/>
      <c r="DK27" s="625"/>
      <c r="DL27" s="631">
        <v>78485</v>
      </c>
      <c r="DM27" s="624"/>
      <c r="DN27" s="624"/>
      <c r="DO27" s="624"/>
      <c r="DP27" s="624"/>
      <c r="DQ27" s="624"/>
      <c r="DR27" s="624"/>
      <c r="DS27" s="624"/>
      <c r="DT27" s="624"/>
      <c r="DU27" s="624"/>
      <c r="DV27" s="625"/>
      <c r="DW27" s="628">
        <v>1.9</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234</v>
      </c>
      <c r="S28" s="626"/>
      <c r="T28" s="626"/>
      <c r="U28" s="626"/>
      <c r="V28" s="626"/>
      <c r="W28" s="626"/>
      <c r="X28" s="626"/>
      <c r="Y28" s="627"/>
      <c r="Z28" s="685" t="s">
        <v>234</v>
      </c>
      <c r="AA28" s="685"/>
      <c r="AB28" s="685"/>
      <c r="AC28" s="685"/>
      <c r="AD28" s="686" t="s">
        <v>234</v>
      </c>
      <c r="AE28" s="686"/>
      <c r="AF28" s="686"/>
      <c r="AG28" s="686"/>
      <c r="AH28" s="686"/>
      <c r="AI28" s="686"/>
      <c r="AJ28" s="686"/>
      <c r="AK28" s="686"/>
      <c r="AL28" s="628" t="s">
        <v>234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1260301</v>
      </c>
      <c r="CS28" s="626"/>
      <c r="CT28" s="626"/>
      <c r="CU28" s="626"/>
      <c r="CV28" s="626"/>
      <c r="CW28" s="626"/>
      <c r="CX28" s="626"/>
      <c r="CY28" s="627"/>
      <c r="CZ28" s="628">
        <v>18.8</v>
      </c>
      <c r="DA28" s="657"/>
      <c r="DB28" s="657"/>
      <c r="DC28" s="658"/>
      <c r="DD28" s="631">
        <v>1170010</v>
      </c>
      <c r="DE28" s="626"/>
      <c r="DF28" s="626"/>
      <c r="DG28" s="626"/>
      <c r="DH28" s="626"/>
      <c r="DI28" s="626"/>
      <c r="DJ28" s="626"/>
      <c r="DK28" s="627"/>
      <c r="DL28" s="631">
        <v>1170010</v>
      </c>
      <c r="DM28" s="626"/>
      <c r="DN28" s="626"/>
      <c r="DO28" s="626"/>
      <c r="DP28" s="626"/>
      <c r="DQ28" s="626"/>
      <c r="DR28" s="626"/>
      <c r="DS28" s="626"/>
      <c r="DT28" s="626"/>
      <c r="DU28" s="626"/>
      <c r="DV28" s="627"/>
      <c r="DW28" s="628">
        <v>27.8</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348083</v>
      </c>
      <c r="S29" s="626"/>
      <c r="T29" s="626"/>
      <c r="U29" s="626"/>
      <c r="V29" s="626"/>
      <c r="W29" s="626"/>
      <c r="X29" s="626"/>
      <c r="Y29" s="627"/>
      <c r="Z29" s="685">
        <v>5</v>
      </c>
      <c r="AA29" s="685"/>
      <c r="AB29" s="685"/>
      <c r="AC29" s="685"/>
      <c r="AD29" s="686" t="s">
        <v>234</v>
      </c>
      <c r="AE29" s="686"/>
      <c r="AF29" s="686"/>
      <c r="AG29" s="686"/>
      <c r="AH29" s="686"/>
      <c r="AI29" s="686"/>
      <c r="AJ29" s="686"/>
      <c r="AK29" s="686"/>
      <c r="AL29" s="628" t="s">
        <v>234</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1260301</v>
      </c>
      <c r="CS29" s="624"/>
      <c r="CT29" s="624"/>
      <c r="CU29" s="624"/>
      <c r="CV29" s="624"/>
      <c r="CW29" s="624"/>
      <c r="CX29" s="624"/>
      <c r="CY29" s="625"/>
      <c r="CZ29" s="628">
        <v>18.8</v>
      </c>
      <c r="DA29" s="657"/>
      <c r="DB29" s="657"/>
      <c r="DC29" s="658"/>
      <c r="DD29" s="631">
        <v>1170010</v>
      </c>
      <c r="DE29" s="624"/>
      <c r="DF29" s="624"/>
      <c r="DG29" s="624"/>
      <c r="DH29" s="624"/>
      <c r="DI29" s="624"/>
      <c r="DJ29" s="624"/>
      <c r="DK29" s="625"/>
      <c r="DL29" s="631">
        <v>1170010</v>
      </c>
      <c r="DM29" s="624"/>
      <c r="DN29" s="624"/>
      <c r="DO29" s="624"/>
      <c r="DP29" s="624"/>
      <c r="DQ29" s="624"/>
      <c r="DR29" s="624"/>
      <c r="DS29" s="624"/>
      <c r="DT29" s="624"/>
      <c r="DU29" s="624"/>
      <c r="DV29" s="625"/>
      <c r="DW29" s="628">
        <v>27.8</v>
      </c>
      <c r="DX29" s="657"/>
      <c r="DY29" s="657"/>
      <c r="DZ29" s="657"/>
      <c r="EA29" s="657"/>
      <c r="EB29" s="657"/>
      <c r="EC29" s="659"/>
    </row>
    <row r="30" spans="2:133" ht="11.25" customHeight="1">
      <c r="B30" s="620" t="s">
        <v>309</v>
      </c>
      <c r="C30" s="621"/>
      <c r="D30" s="621"/>
      <c r="E30" s="621"/>
      <c r="F30" s="621"/>
      <c r="G30" s="621"/>
      <c r="H30" s="621"/>
      <c r="I30" s="621"/>
      <c r="J30" s="621"/>
      <c r="K30" s="621"/>
      <c r="L30" s="621"/>
      <c r="M30" s="621"/>
      <c r="N30" s="621"/>
      <c r="O30" s="621"/>
      <c r="P30" s="621"/>
      <c r="Q30" s="622"/>
      <c r="R30" s="623">
        <v>25481</v>
      </c>
      <c r="S30" s="626"/>
      <c r="T30" s="626"/>
      <c r="U30" s="626"/>
      <c r="V30" s="626"/>
      <c r="W30" s="626"/>
      <c r="X30" s="626"/>
      <c r="Y30" s="627"/>
      <c r="Z30" s="685">
        <v>0.4</v>
      </c>
      <c r="AA30" s="685"/>
      <c r="AB30" s="685"/>
      <c r="AC30" s="685"/>
      <c r="AD30" s="686">
        <v>24844</v>
      </c>
      <c r="AE30" s="686"/>
      <c r="AF30" s="686"/>
      <c r="AG30" s="686"/>
      <c r="AH30" s="686"/>
      <c r="AI30" s="686"/>
      <c r="AJ30" s="686"/>
      <c r="AK30" s="686"/>
      <c r="AL30" s="628">
        <v>0.6</v>
      </c>
      <c r="AM30" s="629"/>
      <c r="AN30" s="629"/>
      <c r="AO30" s="687"/>
      <c r="AP30" s="713" t="s">
        <v>310</v>
      </c>
      <c r="AQ30" s="714"/>
      <c r="AR30" s="714"/>
      <c r="AS30" s="714"/>
      <c r="AT30" s="719" t="s">
        <v>311</v>
      </c>
      <c r="AU30" s="229"/>
      <c r="AV30" s="229"/>
      <c r="AW30" s="229"/>
      <c r="AX30" s="722" t="s">
        <v>188</v>
      </c>
      <c r="AY30" s="723"/>
      <c r="AZ30" s="723"/>
      <c r="BA30" s="723"/>
      <c r="BB30" s="723"/>
      <c r="BC30" s="723"/>
      <c r="BD30" s="723"/>
      <c r="BE30" s="723"/>
      <c r="BF30" s="724"/>
      <c r="BG30" s="703">
        <v>99.5</v>
      </c>
      <c r="BH30" s="704"/>
      <c r="BI30" s="704"/>
      <c r="BJ30" s="704"/>
      <c r="BK30" s="704"/>
      <c r="BL30" s="704"/>
      <c r="BM30" s="705">
        <v>98.4</v>
      </c>
      <c r="BN30" s="704"/>
      <c r="BO30" s="704"/>
      <c r="BP30" s="704"/>
      <c r="BQ30" s="706"/>
      <c r="BR30" s="703">
        <v>99.5</v>
      </c>
      <c r="BS30" s="704"/>
      <c r="BT30" s="704"/>
      <c r="BU30" s="704"/>
      <c r="BV30" s="704"/>
      <c r="BW30" s="704"/>
      <c r="BX30" s="705">
        <v>98.2</v>
      </c>
      <c r="BY30" s="704"/>
      <c r="BZ30" s="704"/>
      <c r="CA30" s="704"/>
      <c r="CB30" s="706"/>
      <c r="CD30" s="709"/>
      <c r="CE30" s="710"/>
      <c r="CF30" s="667" t="s">
        <v>312</v>
      </c>
      <c r="CG30" s="664"/>
      <c r="CH30" s="664"/>
      <c r="CI30" s="664"/>
      <c r="CJ30" s="664"/>
      <c r="CK30" s="664"/>
      <c r="CL30" s="664"/>
      <c r="CM30" s="664"/>
      <c r="CN30" s="664"/>
      <c r="CO30" s="664"/>
      <c r="CP30" s="664"/>
      <c r="CQ30" s="665"/>
      <c r="CR30" s="623">
        <v>1176682</v>
      </c>
      <c r="CS30" s="626"/>
      <c r="CT30" s="626"/>
      <c r="CU30" s="626"/>
      <c r="CV30" s="626"/>
      <c r="CW30" s="626"/>
      <c r="CX30" s="626"/>
      <c r="CY30" s="627"/>
      <c r="CZ30" s="628">
        <v>17.5</v>
      </c>
      <c r="DA30" s="657"/>
      <c r="DB30" s="657"/>
      <c r="DC30" s="658"/>
      <c r="DD30" s="631">
        <v>1086391</v>
      </c>
      <c r="DE30" s="626"/>
      <c r="DF30" s="626"/>
      <c r="DG30" s="626"/>
      <c r="DH30" s="626"/>
      <c r="DI30" s="626"/>
      <c r="DJ30" s="626"/>
      <c r="DK30" s="627"/>
      <c r="DL30" s="631">
        <v>1086391</v>
      </c>
      <c r="DM30" s="626"/>
      <c r="DN30" s="626"/>
      <c r="DO30" s="626"/>
      <c r="DP30" s="626"/>
      <c r="DQ30" s="626"/>
      <c r="DR30" s="626"/>
      <c r="DS30" s="626"/>
      <c r="DT30" s="626"/>
      <c r="DU30" s="626"/>
      <c r="DV30" s="627"/>
      <c r="DW30" s="628">
        <v>25.8</v>
      </c>
      <c r="DX30" s="657"/>
      <c r="DY30" s="657"/>
      <c r="DZ30" s="657"/>
      <c r="EA30" s="657"/>
      <c r="EB30" s="657"/>
      <c r="EC30" s="659"/>
    </row>
    <row r="31" spans="2:133" ht="11.25" customHeight="1">
      <c r="B31" s="620" t="s">
        <v>313</v>
      </c>
      <c r="C31" s="621"/>
      <c r="D31" s="621"/>
      <c r="E31" s="621"/>
      <c r="F31" s="621"/>
      <c r="G31" s="621"/>
      <c r="H31" s="621"/>
      <c r="I31" s="621"/>
      <c r="J31" s="621"/>
      <c r="K31" s="621"/>
      <c r="L31" s="621"/>
      <c r="M31" s="621"/>
      <c r="N31" s="621"/>
      <c r="O31" s="621"/>
      <c r="P31" s="621"/>
      <c r="Q31" s="622"/>
      <c r="R31" s="623">
        <v>13398</v>
      </c>
      <c r="S31" s="626"/>
      <c r="T31" s="626"/>
      <c r="U31" s="626"/>
      <c r="V31" s="626"/>
      <c r="W31" s="626"/>
      <c r="X31" s="626"/>
      <c r="Y31" s="627"/>
      <c r="Z31" s="685">
        <v>0.2</v>
      </c>
      <c r="AA31" s="685"/>
      <c r="AB31" s="685"/>
      <c r="AC31" s="685"/>
      <c r="AD31" s="686" t="s">
        <v>234</v>
      </c>
      <c r="AE31" s="686"/>
      <c r="AF31" s="686"/>
      <c r="AG31" s="686"/>
      <c r="AH31" s="686"/>
      <c r="AI31" s="686"/>
      <c r="AJ31" s="686"/>
      <c r="AK31" s="686"/>
      <c r="AL31" s="628" t="s">
        <v>234</v>
      </c>
      <c r="AM31" s="629"/>
      <c r="AN31" s="629"/>
      <c r="AO31" s="687"/>
      <c r="AP31" s="715"/>
      <c r="AQ31" s="716"/>
      <c r="AR31" s="716"/>
      <c r="AS31" s="716"/>
      <c r="AT31" s="720"/>
      <c r="AU31" s="228" t="s">
        <v>314</v>
      </c>
      <c r="AV31" s="228"/>
      <c r="AW31" s="228"/>
      <c r="AX31" s="620" t="s">
        <v>315</v>
      </c>
      <c r="AY31" s="621"/>
      <c r="AZ31" s="621"/>
      <c r="BA31" s="621"/>
      <c r="BB31" s="621"/>
      <c r="BC31" s="621"/>
      <c r="BD31" s="621"/>
      <c r="BE31" s="621"/>
      <c r="BF31" s="622"/>
      <c r="BG31" s="701">
        <v>99.6</v>
      </c>
      <c r="BH31" s="624"/>
      <c r="BI31" s="624"/>
      <c r="BJ31" s="624"/>
      <c r="BK31" s="624"/>
      <c r="BL31" s="624"/>
      <c r="BM31" s="629">
        <v>98.9</v>
      </c>
      <c r="BN31" s="702"/>
      <c r="BO31" s="702"/>
      <c r="BP31" s="702"/>
      <c r="BQ31" s="663"/>
      <c r="BR31" s="701">
        <v>99.7</v>
      </c>
      <c r="BS31" s="624"/>
      <c r="BT31" s="624"/>
      <c r="BU31" s="624"/>
      <c r="BV31" s="624"/>
      <c r="BW31" s="624"/>
      <c r="BX31" s="629">
        <v>98.7</v>
      </c>
      <c r="BY31" s="702"/>
      <c r="BZ31" s="702"/>
      <c r="CA31" s="702"/>
      <c r="CB31" s="663"/>
      <c r="CD31" s="709"/>
      <c r="CE31" s="710"/>
      <c r="CF31" s="667" t="s">
        <v>316</v>
      </c>
      <c r="CG31" s="664"/>
      <c r="CH31" s="664"/>
      <c r="CI31" s="664"/>
      <c r="CJ31" s="664"/>
      <c r="CK31" s="664"/>
      <c r="CL31" s="664"/>
      <c r="CM31" s="664"/>
      <c r="CN31" s="664"/>
      <c r="CO31" s="664"/>
      <c r="CP31" s="664"/>
      <c r="CQ31" s="665"/>
      <c r="CR31" s="623">
        <v>83619</v>
      </c>
      <c r="CS31" s="624"/>
      <c r="CT31" s="624"/>
      <c r="CU31" s="624"/>
      <c r="CV31" s="624"/>
      <c r="CW31" s="624"/>
      <c r="CX31" s="624"/>
      <c r="CY31" s="625"/>
      <c r="CZ31" s="628">
        <v>1.2</v>
      </c>
      <c r="DA31" s="657"/>
      <c r="DB31" s="657"/>
      <c r="DC31" s="658"/>
      <c r="DD31" s="631">
        <v>83619</v>
      </c>
      <c r="DE31" s="624"/>
      <c r="DF31" s="624"/>
      <c r="DG31" s="624"/>
      <c r="DH31" s="624"/>
      <c r="DI31" s="624"/>
      <c r="DJ31" s="624"/>
      <c r="DK31" s="625"/>
      <c r="DL31" s="631">
        <v>83619</v>
      </c>
      <c r="DM31" s="624"/>
      <c r="DN31" s="624"/>
      <c r="DO31" s="624"/>
      <c r="DP31" s="624"/>
      <c r="DQ31" s="624"/>
      <c r="DR31" s="624"/>
      <c r="DS31" s="624"/>
      <c r="DT31" s="624"/>
      <c r="DU31" s="624"/>
      <c r="DV31" s="625"/>
      <c r="DW31" s="628">
        <v>2</v>
      </c>
      <c r="DX31" s="657"/>
      <c r="DY31" s="657"/>
      <c r="DZ31" s="657"/>
      <c r="EA31" s="657"/>
      <c r="EB31" s="657"/>
      <c r="EC31" s="659"/>
    </row>
    <row r="32" spans="2:133" ht="11.25" customHeight="1">
      <c r="B32" s="620" t="s">
        <v>317</v>
      </c>
      <c r="C32" s="621"/>
      <c r="D32" s="621"/>
      <c r="E32" s="621"/>
      <c r="F32" s="621"/>
      <c r="G32" s="621"/>
      <c r="H32" s="621"/>
      <c r="I32" s="621"/>
      <c r="J32" s="621"/>
      <c r="K32" s="621"/>
      <c r="L32" s="621"/>
      <c r="M32" s="621"/>
      <c r="N32" s="621"/>
      <c r="O32" s="621"/>
      <c r="P32" s="621"/>
      <c r="Q32" s="622"/>
      <c r="R32" s="623">
        <v>390000</v>
      </c>
      <c r="S32" s="626"/>
      <c r="T32" s="626"/>
      <c r="U32" s="626"/>
      <c r="V32" s="626"/>
      <c r="W32" s="626"/>
      <c r="X32" s="626"/>
      <c r="Y32" s="627"/>
      <c r="Z32" s="685">
        <v>5.6</v>
      </c>
      <c r="AA32" s="685"/>
      <c r="AB32" s="685"/>
      <c r="AC32" s="685"/>
      <c r="AD32" s="686" t="s">
        <v>234</v>
      </c>
      <c r="AE32" s="686"/>
      <c r="AF32" s="686"/>
      <c r="AG32" s="686"/>
      <c r="AH32" s="686"/>
      <c r="AI32" s="686"/>
      <c r="AJ32" s="686"/>
      <c r="AK32" s="686"/>
      <c r="AL32" s="628" t="s">
        <v>234</v>
      </c>
      <c r="AM32" s="629"/>
      <c r="AN32" s="629"/>
      <c r="AO32" s="687"/>
      <c r="AP32" s="717"/>
      <c r="AQ32" s="718"/>
      <c r="AR32" s="718"/>
      <c r="AS32" s="718"/>
      <c r="AT32" s="721"/>
      <c r="AU32" s="230"/>
      <c r="AV32" s="230"/>
      <c r="AW32" s="230"/>
      <c r="AX32" s="635" t="s">
        <v>318</v>
      </c>
      <c r="AY32" s="636"/>
      <c r="AZ32" s="636"/>
      <c r="BA32" s="636"/>
      <c r="BB32" s="636"/>
      <c r="BC32" s="636"/>
      <c r="BD32" s="636"/>
      <c r="BE32" s="636"/>
      <c r="BF32" s="637"/>
      <c r="BG32" s="700">
        <v>99.4</v>
      </c>
      <c r="BH32" s="639"/>
      <c r="BI32" s="639"/>
      <c r="BJ32" s="639"/>
      <c r="BK32" s="639"/>
      <c r="BL32" s="639"/>
      <c r="BM32" s="683">
        <v>97.7</v>
      </c>
      <c r="BN32" s="639"/>
      <c r="BO32" s="639"/>
      <c r="BP32" s="639"/>
      <c r="BQ32" s="676"/>
      <c r="BR32" s="700">
        <v>99.4</v>
      </c>
      <c r="BS32" s="639"/>
      <c r="BT32" s="639"/>
      <c r="BU32" s="639"/>
      <c r="BV32" s="639"/>
      <c r="BW32" s="639"/>
      <c r="BX32" s="683">
        <v>97.5</v>
      </c>
      <c r="BY32" s="639"/>
      <c r="BZ32" s="639"/>
      <c r="CA32" s="639"/>
      <c r="CB32" s="676"/>
      <c r="CD32" s="711"/>
      <c r="CE32" s="712"/>
      <c r="CF32" s="667" t="s">
        <v>319</v>
      </c>
      <c r="CG32" s="664"/>
      <c r="CH32" s="664"/>
      <c r="CI32" s="664"/>
      <c r="CJ32" s="664"/>
      <c r="CK32" s="664"/>
      <c r="CL32" s="664"/>
      <c r="CM32" s="664"/>
      <c r="CN32" s="664"/>
      <c r="CO32" s="664"/>
      <c r="CP32" s="664"/>
      <c r="CQ32" s="665"/>
      <c r="CR32" s="623" t="s">
        <v>234</v>
      </c>
      <c r="CS32" s="626"/>
      <c r="CT32" s="626"/>
      <c r="CU32" s="626"/>
      <c r="CV32" s="626"/>
      <c r="CW32" s="626"/>
      <c r="CX32" s="626"/>
      <c r="CY32" s="627"/>
      <c r="CZ32" s="628" t="s">
        <v>178</v>
      </c>
      <c r="DA32" s="657"/>
      <c r="DB32" s="657"/>
      <c r="DC32" s="658"/>
      <c r="DD32" s="631" t="s">
        <v>178</v>
      </c>
      <c r="DE32" s="626"/>
      <c r="DF32" s="626"/>
      <c r="DG32" s="626"/>
      <c r="DH32" s="626"/>
      <c r="DI32" s="626"/>
      <c r="DJ32" s="626"/>
      <c r="DK32" s="627"/>
      <c r="DL32" s="631" t="s">
        <v>178</v>
      </c>
      <c r="DM32" s="626"/>
      <c r="DN32" s="626"/>
      <c r="DO32" s="626"/>
      <c r="DP32" s="626"/>
      <c r="DQ32" s="626"/>
      <c r="DR32" s="626"/>
      <c r="DS32" s="626"/>
      <c r="DT32" s="626"/>
      <c r="DU32" s="626"/>
      <c r="DV32" s="627"/>
      <c r="DW32" s="628" t="s">
        <v>234</v>
      </c>
      <c r="DX32" s="657"/>
      <c r="DY32" s="657"/>
      <c r="DZ32" s="657"/>
      <c r="EA32" s="657"/>
      <c r="EB32" s="657"/>
      <c r="EC32" s="659"/>
    </row>
    <row r="33" spans="2:133" ht="11.25" customHeight="1">
      <c r="B33" s="620" t="s">
        <v>320</v>
      </c>
      <c r="C33" s="621"/>
      <c r="D33" s="621"/>
      <c r="E33" s="621"/>
      <c r="F33" s="621"/>
      <c r="G33" s="621"/>
      <c r="H33" s="621"/>
      <c r="I33" s="621"/>
      <c r="J33" s="621"/>
      <c r="K33" s="621"/>
      <c r="L33" s="621"/>
      <c r="M33" s="621"/>
      <c r="N33" s="621"/>
      <c r="O33" s="621"/>
      <c r="P33" s="621"/>
      <c r="Q33" s="622"/>
      <c r="R33" s="623">
        <v>127074</v>
      </c>
      <c r="S33" s="626"/>
      <c r="T33" s="626"/>
      <c r="U33" s="626"/>
      <c r="V33" s="626"/>
      <c r="W33" s="626"/>
      <c r="X33" s="626"/>
      <c r="Y33" s="627"/>
      <c r="Z33" s="685">
        <v>1.8</v>
      </c>
      <c r="AA33" s="685"/>
      <c r="AB33" s="685"/>
      <c r="AC33" s="685"/>
      <c r="AD33" s="686" t="s">
        <v>137</v>
      </c>
      <c r="AE33" s="686"/>
      <c r="AF33" s="686"/>
      <c r="AG33" s="686"/>
      <c r="AH33" s="686"/>
      <c r="AI33" s="686"/>
      <c r="AJ33" s="686"/>
      <c r="AK33" s="686"/>
      <c r="AL33" s="628" t="s">
        <v>234</v>
      </c>
      <c r="AM33" s="629"/>
      <c r="AN33" s="629"/>
      <c r="AO33" s="687"/>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7" t="s">
        <v>321</v>
      </c>
      <c r="CE33" s="664"/>
      <c r="CF33" s="664"/>
      <c r="CG33" s="664"/>
      <c r="CH33" s="664"/>
      <c r="CI33" s="664"/>
      <c r="CJ33" s="664"/>
      <c r="CK33" s="664"/>
      <c r="CL33" s="664"/>
      <c r="CM33" s="664"/>
      <c r="CN33" s="664"/>
      <c r="CO33" s="664"/>
      <c r="CP33" s="664"/>
      <c r="CQ33" s="665"/>
      <c r="CR33" s="623">
        <v>2674040</v>
      </c>
      <c r="CS33" s="624"/>
      <c r="CT33" s="624"/>
      <c r="CU33" s="624"/>
      <c r="CV33" s="624"/>
      <c r="CW33" s="624"/>
      <c r="CX33" s="624"/>
      <c r="CY33" s="625"/>
      <c r="CZ33" s="628">
        <v>39.799999999999997</v>
      </c>
      <c r="DA33" s="657"/>
      <c r="DB33" s="657"/>
      <c r="DC33" s="658"/>
      <c r="DD33" s="631">
        <v>2138179</v>
      </c>
      <c r="DE33" s="624"/>
      <c r="DF33" s="624"/>
      <c r="DG33" s="624"/>
      <c r="DH33" s="624"/>
      <c r="DI33" s="624"/>
      <c r="DJ33" s="624"/>
      <c r="DK33" s="625"/>
      <c r="DL33" s="631">
        <v>1681766</v>
      </c>
      <c r="DM33" s="624"/>
      <c r="DN33" s="624"/>
      <c r="DO33" s="624"/>
      <c r="DP33" s="624"/>
      <c r="DQ33" s="624"/>
      <c r="DR33" s="624"/>
      <c r="DS33" s="624"/>
      <c r="DT33" s="624"/>
      <c r="DU33" s="624"/>
      <c r="DV33" s="625"/>
      <c r="DW33" s="628">
        <v>40</v>
      </c>
      <c r="DX33" s="657"/>
      <c r="DY33" s="657"/>
      <c r="DZ33" s="657"/>
      <c r="EA33" s="657"/>
      <c r="EB33" s="657"/>
      <c r="EC33" s="659"/>
    </row>
    <row r="34" spans="2:133" ht="11.25" customHeight="1">
      <c r="B34" s="620" t="s">
        <v>322</v>
      </c>
      <c r="C34" s="621"/>
      <c r="D34" s="621"/>
      <c r="E34" s="621"/>
      <c r="F34" s="621"/>
      <c r="G34" s="621"/>
      <c r="H34" s="621"/>
      <c r="I34" s="621"/>
      <c r="J34" s="621"/>
      <c r="K34" s="621"/>
      <c r="L34" s="621"/>
      <c r="M34" s="621"/>
      <c r="N34" s="621"/>
      <c r="O34" s="621"/>
      <c r="P34" s="621"/>
      <c r="Q34" s="622"/>
      <c r="R34" s="623">
        <v>110660</v>
      </c>
      <c r="S34" s="626"/>
      <c r="T34" s="626"/>
      <c r="U34" s="626"/>
      <c r="V34" s="626"/>
      <c r="W34" s="626"/>
      <c r="X34" s="626"/>
      <c r="Y34" s="627"/>
      <c r="Z34" s="685">
        <v>1.6</v>
      </c>
      <c r="AA34" s="685"/>
      <c r="AB34" s="685"/>
      <c r="AC34" s="685"/>
      <c r="AD34" s="686">
        <v>3909</v>
      </c>
      <c r="AE34" s="686"/>
      <c r="AF34" s="686"/>
      <c r="AG34" s="686"/>
      <c r="AH34" s="686"/>
      <c r="AI34" s="686"/>
      <c r="AJ34" s="686"/>
      <c r="AK34" s="686"/>
      <c r="AL34" s="628">
        <v>0.1</v>
      </c>
      <c r="AM34" s="629"/>
      <c r="AN34" s="629"/>
      <c r="AO34" s="687"/>
      <c r="AP34" s="233"/>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1117041</v>
      </c>
      <c r="CS34" s="626"/>
      <c r="CT34" s="626"/>
      <c r="CU34" s="626"/>
      <c r="CV34" s="626"/>
      <c r="CW34" s="626"/>
      <c r="CX34" s="626"/>
      <c r="CY34" s="627"/>
      <c r="CZ34" s="628">
        <v>16.600000000000001</v>
      </c>
      <c r="DA34" s="657"/>
      <c r="DB34" s="657"/>
      <c r="DC34" s="658"/>
      <c r="DD34" s="631">
        <v>924177</v>
      </c>
      <c r="DE34" s="626"/>
      <c r="DF34" s="626"/>
      <c r="DG34" s="626"/>
      <c r="DH34" s="626"/>
      <c r="DI34" s="626"/>
      <c r="DJ34" s="626"/>
      <c r="DK34" s="627"/>
      <c r="DL34" s="631">
        <v>810213</v>
      </c>
      <c r="DM34" s="626"/>
      <c r="DN34" s="626"/>
      <c r="DO34" s="626"/>
      <c r="DP34" s="626"/>
      <c r="DQ34" s="626"/>
      <c r="DR34" s="626"/>
      <c r="DS34" s="626"/>
      <c r="DT34" s="626"/>
      <c r="DU34" s="626"/>
      <c r="DV34" s="627"/>
      <c r="DW34" s="628">
        <v>19.3</v>
      </c>
      <c r="DX34" s="657"/>
      <c r="DY34" s="657"/>
      <c r="DZ34" s="657"/>
      <c r="EA34" s="657"/>
      <c r="EB34" s="657"/>
      <c r="EC34" s="659"/>
    </row>
    <row r="35" spans="2:133" ht="11.25" customHeight="1">
      <c r="B35" s="620" t="s">
        <v>326</v>
      </c>
      <c r="C35" s="621"/>
      <c r="D35" s="621"/>
      <c r="E35" s="621"/>
      <c r="F35" s="621"/>
      <c r="G35" s="621"/>
      <c r="H35" s="621"/>
      <c r="I35" s="621"/>
      <c r="J35" s="621"/>
      <c r="K35" s="621"/>
      <c r="L35" s="621"/>
      <c r="M35" s="621"/>
      <c r="N35" s="621"/>
      <c r="O35" s="621"/>
      <c r="P35" s="621"/>
      <c r="Q35" s="622"/>
      <c r="R35" s="623">
        <v>963100</v>
      </c>
      <c r="S35" s="626"/>
      <c r="T35" s="626"/>
      <c r="U35" s="626"/>
      <c r="V35" s="626"/>
      <c r="W35" s="626"/>
      <c r="X35" s="626"/>
      <c r="Y35" s="627"/>
      <c r="Z35" s="685">
        <v>13.9</v>
      </c>
      <c r="AA35" s="685"/>
      <c r="AB35" s="685"/>
      <c r="AC35" s="685"/>
      <c r="AD35" s="686" t="s">
        <v>178</v>
      </c>
      <c r="AE35" s="686"/>
      <c r="AF35" s="686"/>
      <c r="AG35" s="686"/>
      <c r="AH35" s="686"/>
      <c r="AI35" s="686"/>
      <c r="AJ35" s="686"/>
      <c r="AK35" s="686"/>
      <c r="AL35" s="628" t="s">
        <v>234</v>
      </c>
      <c r="AM35" s="629"/>
      <c r="AN35" s="629"/>
      <c r="AO35" s="687"/>
      <c r="AP35" s="233"/>
      <c r="AQ35" s="691" t="s">
        <v>327</v>
      </c>
      <c r="AR35" s="692"/>
      <c r="AS35" s="692"/>
      <c r="AT35" s="692"/>
      <c r="AU35" s="692"/>
      <c r="AV35" s="692"/>
      <c r="AW35" s="692"/>
      <c r="AX35" s="692"/>
      <c r="AY35" s="693"/>
      <c r="AZ35" s="688">
        <v>1009317</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25172</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48020</v>
      </c>
      <c r="CS35" s="624"/>
      <c r="CT35" s="624"/>
      <c r="CU35" s="624"/>
      <c r="CV35" s="624"/>
      <c r="CW35" s="624"/>
      <c r="CX35" s="624"/>
      <c r="CY35" s="625"/>
      <c r="CZ35" s="628">
        <v>0.7</v>
      </c>
      <c r="DA35" s="657"/>
      <c r="DB35" s="657"/>
      <c r="DC35" s="658"/>
      <c r="DD35" s="631">
        <v>37162</v>
      </c>
      <c r="DE35" s="624"/>
      <c r="DF35" s="624"/>
      <c r="DG35" s="624"/>
      <c r="DH35" s="624"/>
      <c r="DI35" s="624"/>
      <c r="DJ35" s="624"/>
      <c r="DK35" s="625"/>
      <c r="DL35" s="631">
        <v>37162</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330</v>
      </c>
      <c r="C36" s="621"/>
      <c r="D36" s="621"/>
      <c r="E36" s="621"/>
      <c r="F36" s="621"/>
      <c r="G36" s="621"/>
      <c r="H36" s="621"/>
      <c r="I36" s="621"/>
      <c r="J36" s="621"/>
      <c r="K36" s="621"/>
      <c r="L36" s="621"/>
      <c r="M36" s="621"/>
      <c r="N36" s="621"/>
      <c r="O36" s="621"/>
      <c r="P36" s="621"/>
      <c r="Q36" s="622"/>
      <c r="R36" s="623" t="s">
        <v>178</v>
      </c>
      <c r="S36" s="626"/>
      <c r="T36" s="626"/>
      <c r="U36" s="626"/>
      <c r="V36" s="626"/>
      <c r="W36" s="626"/>
      <c r="X36" s="626"/>
      <c r="Y36" s="627"/>
      <c r="Z36" s="685" t="s">
        <v>137</v>
      </c>
      <c r="AA36" s="685"/>
      <c r="AB36" s="685"/>
      <c r="AC36" s="685"/>
      <c r="AD36" s="686" t="s">
        <v>234</v>
      </c>
      <c r="AE36" s="686"/>
      <c r="AF36" s="686"/>
      <c r="AG36" s="686"/>
      <c r="AH36" s="686"/>
      <c r="AI36" s="686"/>
      <c r="AJ36" s="686"/>
      <c r="AK36" s="686"/>
      <c r="AL36" s="628" t="s">
        <v>137</v>
      </c>
      <c r="AM36" s="629"/>
      <c r="AN36" s="629"/>
      <c r="AO36" s="687"/>
      <c r="AQ36" s="660" t="s">
        <v>331</v>
      </c>
      <c r="AR36" s="661"/>
      <c r="AS36" s="661"/>
      <c r="AT36" s="661"/>
      <c r="AU36" s="661"/>
      <c r="AV36" s="661"/>
      <c r="AW36" s="661"/>
      <c r="AX36" s="661"/>
      <c r="AY36" s="662"/>
      <c r="AZ36" s="623">
        <v>330300</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-5662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338461</v>
      </c>
      <c r="CS36" s="626"/>
      <c r="CT36" s="626"/>
      <c r="CU36" s="626"/>
      <c r="CV36" s="626"/>
      <c r="CW36" s="626"/>
      <c r="CX36" s="626"/>
      <c r="CY36" s="627"/>
      <c r="CZ36" s="628">
        <v>5</v>
      </c>
      <c r="DA36" s="657"/>
      <c r="DB36" s="657"/>
      <c r="DC36" s="658"/>
      <c r="DD36" s="631">
        <v>259439</v>
      </c>
      <c r="DE36" s="626"/>
      <c r="DF36" s="626"/>
      <c r="DG36" s="626"/>
      <c r="DH36" s="626"/>
      <c r="DI36" s="626"/>
      <c r="DJ36" s="626"/>
      <c r="DK36" s="627"/>
      <c r="DL36" s="631">
        <v>161030</v>
      </c>
      <c r="DM36" s="626"/>
      <c r="DN36" s="626"/>
      <c r="DO36" s="626"/>
      <c r="DP36" s="626"/>
      <c r="DQ36" s="626"/>
      <c r="DR36" s="626"/>
      <c r="DS36" s="626"/>
      <c r="DT36" s="626"/>
      <c r="DU36" s="626"/>
      <c r="DV36" s="627"/>
      <c r="DW36" s="628">
        <v>3.8</v>
      </c>
      <c r="DX36" s="657"/>
      <c r="DY36" s="657"/>
      <c r="DZ36" s="657"/>
      <c r="EA36" s="657"/>
      <c r="EB36" s="657"/>
      <c r="EC36" s="659"/>
    </row>
    <row r="37" spans="2:133" ht="11.25" customHeight="1">
      <c r="B37" s="620" t="s">
        <v>334</v>
      </c>
      <c r="C37" s="621"/>
      <c r="D37" s="621"/>
      <c r="E37" s="621"/>
      <c r="F37" s="621"/>
      <c r="G37" s="621"/>
      <c r="H37" s="621"/>
      <c r="I37" s="621"/>
      <c r="J37" s="621"/>
      <c r="K37" s="621"/>
      <c r="L37" s="621"/>
      <c r="M37" s="621"/>
      <c r="N37" s="621"/>
      <c r="O37" s="621"/>
      <c r="P37" s="621"/>
      <c r="Q37" s="622"/>
      <c r="R37" s="623">
        <v>160600</v>
      </c>
      <c r="S37" s="626"/>
      <c r="T37" s="626"/>
      <c r="U37" s="626"/>
      <c r="V37" s="626"/>
      <c r="W37" s="626"/>
      <c r="X37" s="626"/>
      <c r="Y37" s="627"/>
      <c r="Z37" s="685">
        <v>2.2999999999999998</v>
      </c>
      <c r="AA37" s="685"/>
      <c r="AB37" s="685"/>
      <c r="AC37" s="685"/>
      <c r="AD37" s="686" t="s">
        <v>137</v>
      </c>
      <c r="AE37" s="686"/>
      <c r="AF37" s="686"/>
      <c r="AG37" s="686"/>
      <c r="AH37" s="686"/>
      <c r="AI37" s="686"/>
      <c r="AJ37" s="686"/>
      <c r="AK37" s="686"/>
      <c r="AL37" s="628" t="s">
        <v>234</v>
      </c>
      <c r="AM37" s="629"/>
      <c r="AN37" s="629"/>
      <c r="AO37" s="687"/>
      <c r="AQ37" s="660" t="s">
        <v>335</v>
      </c>
      <c r="AR37" s="661"/>
      <c r="AS37" s="661"/>
      <c r="AT37" s="661"/>
      <c r="AU37" s="661"/>
      <c r="AV37" s="661"/>
      <c r="AW37" s="661"/>
      <c r="AX37" s="661"/>
      <c r="AY37" s="662"/>
      <c r="AZ37" s="623">
        <v>157400</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1242</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10511</v>
      </c>
      <c r="CS37" s="624"/>
      <c r="CT37" s="624"/>
      <c r="CU37" s="624"/>
      <c r="CV37" s="624"/>
      <c r="CW37" s="624"/>
      <c r="CX37" s="624"/>
      <c r="CY37" s="625"/>
      <c r="CZ37" s="628">
        <v>0.2</v>
      </c>
      <c r="DA37" s="657"/>
      <c r="DB37" s="657"/>
      <c r="DC37" s="658"/>
      <c r="DD37" s="631">
        <v>10511</v>
      </c>
      <c r="DE37" s="624"/>
      <c r="DF37" s="624"/>
      <c r="DG37" s="624"/>
      <c r="DH37" s="624"/>
      <c r="DI37" s="624"/>
      <c r="DJ37" s="624"/>
      <c r="DK37" s="625"/>
      <c r="DL37" s="631">
        <v>10511</v>
      </c>
      <c r="DM37" s="624"/>
      <c r="DN37" s="624"/>
      <c r="DO37" s="624"/>
      <c r="DP37" s="624"/>
      <c r="DQ37" s="624"/>
      <c r="DR37" s="624"/>
      <c r="DS37" s="624"/>
      <c r="DT37" s="624"/>
      <c r="DU37" s="624"/>
      <c r="DV37" s="625"/>
      <c r="DW37" s="628">
        <v>0.3</v>
      </c>
      <c r="DX37" s="657"/>
      <c r="DY37" s="657"/>
      <c r="DZ37" s="657"/>
      <c r="EA37" s="657"/>
      <c r="EB37" s="657"/>
      <c r="EC37" s="659"/>
    </row>
    <row r="38" spans="2:133" ht="11.25" customHeight="1">
      <c r="B38" s="635" t="s">
        <v>338</v>
      </c>
      <c r="C38" s="636"/>
      <c r="D38" s="636"/>
      <c r="E38" s="636"/>
      <c r="F38" s="636"/>
      <c r="G38" s="636"/>
      <c r="H38" s="636"/>
      <c r="I38" s="636"/>
      <c r="J38" s="636"/>
      <c r="K38" s="636"/>
      <c r="L38" s="636"/>
      <c r="M38" s="636"/>
      <c r="N38" s="636"/>
      <c r="O38" s="636"/>
      <c r="P38" s="636"/>
      <c r="Q38" s="637"/>
      <c r="R38" s="638">
        <v>6920327</v>
      </c>
      <c r="S38" s="675"/>
      <c r="T38" s="675"/>
      <c r="U38" s="675"/>
      <c r="V38" s="675"/>
      <c r="W38" s="675"/>
      <c r="X38" s="675"/>
      <c r="Y38" s="680"/>
      <c r="Z38" s="681">
        <v>100</v>
      </c>
      <c r="AA38" s="681"/>
      <c r="AB38" s="681"/>
      <c r="AC38" s="681"/>
      <c r="AD38" s="682">
        <v>4042277</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37000</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1882</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1009317</v>
      </c>
      <c r="CS38" s="626"/>
      <c r="CT38" s="626"/>
      <c r="CU38" s="626"/>
      <c r="CV38" s="626"/>
      <c r="CW38" s="626"/>
      <c r="CX38" s="626"/>
      <c r="CY38" s="627"/>
      <c r="CZ38" s="628">
        <v>15</v>
      </c>
      <c r="DA38" s="657"/>
      <c r="DB38" s="657"/>
      <c r="DC38" s="658"/>
      <c r="DD38" s="631">
        <v>901173</v>
      </c>
      <c r="DE38" s="626"/>
      <c r="DF38" s="626"/>
      <c r="DG38" s="626"/>
      <c r="DH38" s="626"/>
      <c r="DI38" s="626"/>
      <c r="DJ38" s="626"/>
      <c r="DK38" s="627"/>
      <c r="DL38" s="631">
        <v>673361</v>
      </c>
      <c r="DM38" s="626"/>
      <c r="DN38" s="626"/>
      <c r="DO38" s="626"/>
      <c r="DP38" s="626"/>
      <c r="DQ38" s="626"/>
      <c r="DR38" s="626"/>
      <c r="DS38" s="626"/>
      <c r="DT38" s="626"/>
      <c r="DU38" s="626"/>
      <c r="DV38" s="627"/>
      <c r="DW38" s="628">
        <v>16</v>
      </c>
      <c r="DX38" s="657"/>
      <c r="DY38" s="657"/>
      <c r="DZ38" s="657"/>
      <c r="EA38" s="657"/>
      <c r="EB38" s="657"/>
      <c r="EC38" s="659"/>
    </row>
    <row r="39" spans="2:133" ht="11.25" customHeight="1">
      <c r="AQ39" s="660" t="s">
        <v>342</v>
      </c>
      <c r="AR39" s="661"/>
      <c r="AS39" s="661"/>
      <c r="AT39" s="661"/>
      <c r="AU39" s="661"/>
      <c r="AV39" s="661"/>
      <c r="AW39" s="661"/>
      <c r="AX39" s="661"/>
      <c r="AY39" s="662"/>
      <c r="AZ39" s="623">
        <v>31300</v>
      </c>
      <c r="BA39" s="626"/>
      <c r="BB39" s="626"/>
      <c r="BC39" s="626"/>
      <c r="BD39" s="624"/>
      <c r="BE39" s="624"/>
      <c r="BF39" s="663"/>
      <c r="BG39" s="668" t="s">
        <v>343</v>
      </c>
      <c r="BH39" s="669"/>
      <c r="BI39" s="669"/>
      <c r="BJ39" s="669"/>
      <c r="BK39" s="669"/>
      <c r="BL39" s="234"/>
      <c r="BM39" s="664" t="s">
        <v>344</v>
      </c>
      <c r="BN39" s="664"/>
      <c r="BO39" s="664"/>
      <c r="BP39" s="664"/>
      <c r="BQ39" s="664"/>
      <c r="BR39" s="664"/>
      <c r="BS39" s="664"/>
      <c r="BT39" s="664"/>
      <c r="BU39" s="665"/>
      <c r="BV39" s="623">
        <v>88</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161201</v>
      </c>
      <c r="CS39" s="624"/>
      <c r="CT39" s="624"/>
      <c r="CU39" s="624"/>
      <c r="CV39" s="624"/>
      <c r="CW39" s="624"/>
      <c r="CX39" s="624"/>
      <c r="CY39" s="625"/>
      <c r="CZ39" s="628">
        <v>2.4</v>
      </c>
      <c r="DA39" s="657"/>
      <c r="DB39" s="657"/>
      <c r="DC39" s="658"/>
      <c r="DD39" s="631">
        <v>16228</v>
      </c>
      <c r="DE39" s="624"/>
      <c r="DF39" s="624"/>
      <c r="DG39" s="624"/>
      <c r="DH39" s="624"/>
      <c r="DI39" s="624"/>
      <c r="DJ39" s="624"/>
      <c r="DK39" s="625"/>
      <c r="DL39" s="631" t="s">
        <v>178</v>
      </c>
      <c r="DM39" s="624"/>
      <c r="DN39" s="624"/>
      <c r="DO39" s="624"/>
      <c r="DP39" s="624"/>
      <c r="DQ39" s="624"/>
      <c r="DR39" s="624"/>
      <c r="DS39" s="624"/>
      <c r="DT39" s="624"/>
      <c r="DU39" s="624"/>
      <c r="DV39" s="625"/>
      <c r="DW39" s="628" t="s">
        <v>234</v>
      </c>
      <c r="DX39" s="657"/>
      <c r="DY39" s="657"/>
      <c r="DZ39" s="657"/>
      <c r="EA39" s="657"/>
      <c r="EB39" s="657"/>
      <c r="EC39" s="659"/>
    </row>
    <row r="40" spans="2:133" ht="11.25" customHeight="1">
      <c r="AQ40" s="660" t="s">
        <v>346</v>
      </c>
      <c r="AR40" s="661"/>
      <c r="AS40" s="661"/>
      <c r="AT40" s="661"/>
      <c r="AU40" s="661"/>
      <c r="AV40" s="661"/>
      <c r="AW40" s="661"/>
      <c r="AX40" s="661"/>
      <c r="AY40" s="662"/>
      <c r="AZ40" s="623">
        <v>116738</v>
      </c>
      <c r="BA40" s="626"/>
      <c r="BB40" s="626"/>
      <c r="BC40" s="626"/>
      <c r="BD40" s="624"/>
      <c r="BE40" s="624"/>
      <c r="BF40" s="663"/>
      <c r="BG40" s="668"/>
      <c r="BH40" s="669"/>
      <c r="BI40" s="669"/>
      <c r="BJ40" s="669"/>
      <c r="BK40" s="669"/>
      <c r="BL40" s="234"/>
      <c r="BM40" s="664" t="s">
        <v>347</v>
      </c>
      <c r="BN40" s="664"/>
      <c r="BO40" s="664"/>
      <c r="BP40" s="664"/>
      <c r="BQ40" s="664"/>
      <c r="BR40" s="664"/>
      <c r="BS40" s="664"/>
      <c r="BT40" s="664"/>
      <c r="BU40" s="665"/>
      <c r="BV40" s="623" t="s">
        <v>234</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t="s">
        <v>178</v>
      </c>
      <c r="CS40" s="626"/>
      <c r="CT40" s="626"/>
      <c r="CU40" s="626"/>
      <c r="CV40" s="626"/>
      <c r="CW40" s="626"/>
      <c r="CX40" s="626"/>
      <c r="CY40" s="627"/>
      <c r="CZ40" s="628" t="s">
        <v>178</v>
      </c>
      <c r="DA40" s="657"/>
      <c r="DB40" s="657"/>
      <c r="DC40" s="658"/>
      <c r="DD40" s="631" t="s">
        <v>178</v>
      </c>
      <c r="DE40" s="626"/>
      <c r="DF40" s="626"/>
      <c r="DG40" s="626"/>
      <c r="DH40" s="626"/>
      <c r="DI40" s="626"/>
      <c r="DJ40" s="626"/>
      <c r="DK40" s="627"/>
      <c r="DL40" s="631" t="s">
        <v>178</v>
      </c>
      <c r="DM40" s="626"/>
      <c r="DN40" s="626"/>
      <c r="DO40" s="626"/>
      <c r="DP40" s="626"/>
      <c r="DQ40" s="626"/>
      <c r="DR40" s="626"/>
      <c r="DS40" s="626"/>
      <c r="DT40" s="626"/>
      <c r="DU40" s="626"/>
      <c r="DV40" s="627"/>
      <c r="DW40" s="628" t="s">
        <v>234</v>
      </c>
      <c r="DX40" s="657"/>
      <c r="DY40" s="657"/>
      <c r="DZ40" s="657"/>
      <c r="EA40" s="657"/>
      <c r="EB40" s="657"/>
      <c r="EC40" s="659"/>
    </row>
    <row r="41" spans="2:133" ht="11.25" customHeight="1">
      <c r="AQ41" s="672" t="s">
        <v>349</v>
      </c>
      <c r="AR41" s="673"/>
      <c r="AS41" s="673"/>
      <c r="AT41" s="673"/>
      <c r="AU41" s="673"/>
      <c r="AV41" s="673"/>
      <c r="AW41" s="673"/>
      <c r="AX41" s="673"/>
      <c r="AY41" s="674"/>
      <c r="AZ41" s="638">
        <v>336579</v>
      </c>
      <c r="BA41" s="675"/>
      <c r="BB41" s="675"/>
      <c r="BC41" s="675"/>
      <c r="BD41" s="639"/>
      <c r="BE41" s="639"/>
      <c r="BF41" s="676"/>
      <c r="BG41" s="670"/>
      <c r="BH41" s="671"/>
      <c r="BI41" s="671"/>
      <c r="BJ41" s="671"/>
      <c r="BK41" s="671"/>
      <c r="BL41" s="235"/>
      <c r="BM41" s="677" t="s">
        <v>350</v>
      </c>
      <c r="BN41" s="677"/>
      <c r="BO41" s="677"/>
      <c r="BP41" s="677"/>
      <c r="BQ41" s="677"/>
      <c r="BR41" s="677"/>
      <c r="BS41" s="677"/>
      <c r="BT41" s="677"/>
      <c r="BU41" s="678"/>
      <c r="BV41" s="638">
        <v>367</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178</v>
      </c>
      <c r="CS41" s="624"/>
      <c r="CT41" s="624"/>
      <c r="CU41" s="624"/>
      <c r="CV41" s="624"/>
      <c r="CW41" s="624"/>
      <c r="CX41" s="624"/>
      <c r="CY41" s="625"/>
      <c r="CZ41" s="628" t="s">
        <v>178</v>
      </c>
      <c r="DA41" s="657"/>
      <c r="DB41" s="657"/>
      <c r="DC41" s="658"/>
      <c r="DD41" s="631" t="s">
        <v>178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8" t="s">
        <v>352</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20" t="s">
        <v>353</v>
      </c>
      <c r="CE42" s="621"/>
      <c r="CF42" s="621"/>
      <c r="CG42" s="621"/>
      <c r="CH42" s="621"/>
      <c r="CI42" s="621"/>
      <c r="CJ42" s="621"/>
      <c r="CK42" s="621"/>
      <c r="CL42" s="621"/>
      <c r="CM42" s="621"/>
      <c r="CN42" s="621"/>
      <c r="CO42" s="621"/>
      <c r="CP42" s="621"/>
      <c r="CQ42" s="622"/>
      <c r="CR42" s="623">
        <v>1335083</v>
      </c>
      <c r="CS42" s="626"/>
      <c r="CT42" s="626"/>
      <c r="CU42" s="626"/>
      <c r="CV42" s="626"/>
      <c r="CW42" s="626"/>
      <c r="CX42" s="626"/>
      <c r="CY42" s="627"/>
      <c r="CZ42" s="628">
        <v>19.899999999999999</v>
      </c>
      <c r="DA42" s="629"/>
      <c r="DB42" s="629"/>
      <c r="DC42" s="630"/>
      <c r="DD42" s="631">
        <v>285924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8" t="s">
        <v>354</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20" t="s">
        <v>355</v>
      </c>
      <c r="CE43" s="621"/>
      <c r="CF43" s="621"/>
      <c r="CG43" s="621"/>
      <c r="CH43" s="621"/>
      <c r="CI43" s="621"/>
      <c r="CJ43" s="621"/>
      <c r="CK43" s="621"/>
      <c r="CL43" s="621"/>
      <c r="CM43" s="621"/>
      <c r="CN43" s="621"/>
      <c r="CO43" s="621"/>
      <c r="CP43" s="621"/>
      <c r="CQ43" s="622"/>
      <c r="CR43" s="623">
        <v>106011</v>
      </c>
      <c r="CS43" s="624"/>
      <c r="CT43" s="624"/>
      <c r="CU43" s="624"/>
      <c r="CV43" s="624"/>
      <c r="CW43" s="624"/>
      <c r="CX43" s="624"/>
      <c r="CY43" s="625"/>
      <c r="CZ43" s="628">
        <v>1.6</v>
      </c>
      <c r="DA43" s="657"/>
      <c r="DB43" s="657"/>
      <c r="DC43" s="658"/>
      <c r="DD43" s="631">
        <v>106011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39" t="s">
        <v>356</v>
      </c>
      <c r="CD44" s="651" t="s">
        <v>307</v>
      </c>
      <c r="CE44" s="652"/>
      <c r="CF44" s="620" t="s">
        <v>357</v>
      </c>
      <c r="CG44" s="621"/>
      <c r="CH44" s="621"/>
      <c r="CI44" s="621"/>
      <c r="CJ44" s="621"/>
      <c r="CK44" s="621"/>
      <c r="CL44" s="621"/>
      <c r="CM44" s="621"/>
      <c r="CN44" s="621"/>
      <c r="CO44" s="621"/>
      <c r="CP44" s="621"/>
      <c r="CQ44" s="622"/>
      <c r="CR44" s="623">
        <v>1223247</v>
      </c>
      <c r="CS44" s="626"/>
      <c r="CT44" s="626"/>
      <c r="CU44" s="626"/>
      <c r="CV44" s="626"/>
      <c r="CW44" s="626"/>
      <c r="CX44" s="626"/>
      <c r="CY44" s="627"/>
      <c r="CZ44" s="628">
        <v>18.2</v>
      </c>
      <c r="DA44" s="629"/>
      <c r="DB44" s="629"/>
      <c r="DC44" s="630"/>
      <c r="DD44" s="631">
        <v>225131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358</v>
      </c>
      <c r="CG45" s="621"/>
      <c r="CH45" s="621"/>
      <c r="CI45" s="621"/>
      <c r="CJ45" s="621"/>
      <c r="CK45" s="621"/>
      <c r="CL45" s="621"/>
      <c r="CM45" s="621"/>
      <c r="CN45" s="621"/>
      <c r="CO45" s="621"/>
      <c r="CP45" s="621"/>
      <c r="CQ45" s="622"/>
      <c r="CR45" s="623">
        <v>659794</v>
      </c>
      <c r="CS45" s="624"/>
      <c r="CT45" s="624"/>
      <c r="CU45" s="624"/>
      <c r="CV45" s="624"/>
      <c r="CW45" s="624"/>
      <c r="CX45" s="624"/>
      <c r="CY45" s="625"/>
      <c r="CZ45" s="628">
        <v>9.8000000000000007</v>
      </c>
      <c r="DA45" s="657"/>
      <c r="DB45" s="657"/>
      <c r="DC45" s="658"/>
      <c r="DD45" s="631">
        <v>10594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359</v>
      </c>
      <c r="CG46" s="621"/>
      <c r="CH46" s="621"/>
      <c r="CI46" s="621"/>
      <c r="CJ46" s="621"/>
      <c r="CK46" s="621"/>
      <c r="CL46" s="621"/>
      <c r="CM46" s="621"/>
      <c r="CN46" s="621"/>
      <c r="CO46" s="621"/>
      <c r="CP46" s="621"/>
      <c r="CQ46" s="622"/>
      <c r="CR46" s="623">
        <v>559451</v>
      </c>
      <c r="CS46" s="626"/>
      <c r="CT46" s="626"/>
      <c r="CU46" s="626"/>
      <c r="CV46" s="626"/>
      <c r="CW46" s="626"/>
      <c r="CX46" s="626"/>
      <c r="CY46" s="627"/>
      <c r="CZ46" s="628">
        <v>8.3000000000000007</v>
      </c>
      <c r="DA46" s="629"/>
      <c r="DB46" s="629"/>
      <c r="DC46" s="630"/>
      <c r="DD46" s="631">
        <v>210535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360</v>
      </c>
      <c r="CG47" s="621"/>
      <c r="CH47" s="621"/>
      <c r="CI47" s="621"/>
      <c r="CJ47" s="621"/>
      <c r="CK47" s="621"/>
      <c r="CL47" s="621"/>
      <c r="CM47" s="621"/>
      <c r="CN47" s="621"/>
      <c r="CO47" s="621"/>
      <c r="CP47" s="621"/>
      <c r="CQ47" s="622"/>
      <c r="CR47" s="623">
        <v>111836</v>
      </c>
      <c r="CS47" s="624"/>
      <c r="CT47" s="624"/>
      <c r="CU47" s="624"/>
      <c r="CV47" s="624"/>
      <c r="CW47" s="624"/>
      <c r="CX47" s="624"/>
      <c r="CY47" s="625"/>
      <c r="CZ47" s="628">
        <v>1.7</v>
      </c>
      <c r="DA47" s="657"/>
      <c r="DB47" s="657"/>
      <c r="DC47" s="658"/>
      <c r="DD47" s="631">
        <v>60793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361</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178</v>
      </c>
      <c r="DA48" s="629"/>
      <c r="DB48" s="629"/>
      <c r="DC48" s="630"/>
      <c r="DD48" s="631" t="s">
        <v>178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362</v>
      </c>
      <c r="CE49" s="636"/>
      <c r="CF49" s="636"/>
      <c r="CG49" s="636"/>
      <c r="CH49" s="636"/>
      <c r="CI49" s="636"/>
      <c r="CJ49" s="636"/>
      <c r="CK49" s="636"/>
      <c r="CL49" s="636"/>
      <c r="CM49" s="636"/>
      <c r="CN49" s="636"/>
      <c r="CO49" s="636"/>
      <c r="CP49" s="636"/>
      <c r="CQ49" s="637"/>
      <c r="CR49" s="638">
        <v>6718784</v>
      </c>
      <c r="CS49" s="639"/>
      <c r="CT49" s="639"/>
      <c r="CU49" s="639"/>
      <c r="CV49" s="639"/>
      <c r="CW49" s="639"/>
      <c r="CX49" s="639"/>
      <c r="CY49" s="640"/>
      <c r="CZ49" s="641">
        <v>100</v>
      </c>
      <c r="DA49" s="642"/>
      <c r="DB49" s="642"/>
      <c r="DC49" s="643"/>
      <c r="DD49" s="644">
        <v>4830139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muO2tA60tiz7he9eqsbsosdbINqV/h/pQfjiszr3/AmpgLj0O1TRqogv4b0yEbqK4B6XlWcxy+OnQlcPb1+/GQ==" saltValue="vvmcLgLxXc03QkNvrVfl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38" t="s">
        <v>364</v>
      </c>
      <c r="DK2" s="1139"/>
      <c r="DL2" s="1139"/>
      <c r="DM2" s="1139"/>
      <c r="DN2" s="1139"/>
      <c r="DO2" s="1140"/>
      <c r="DP2" s="248"/>
      <c r="DQ2" s="1138" t="s">
        <v>365</v>
      </c>
      <c r="DR2" s="1139"/>
      <c r="DS2" s="1139"/>
      <c r="DT2" s="1139"/>
      <c r="DU2" s="1139"/>
      <c r="DV2" s="1139"/>
      <c r="DW2" s="1139"/>
      <c r="DX2" s="1139"/>
      <c r="DY2" s="1139"/>
      <c r="DZ2" s="1140"/>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13" t="s">
        <v>366</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41" t="s">
        <v>372</v>
      </c>
      <c r="AG5" s="1056"/>
      <c r="AH5" s="1056"/>
      <c r="AI5" s="1056"/>
      <c r="AJ5" s="1068"/>
      <c r="AK5" s="1056" t="s">
        <v>373</v>
      </c>
      <c r="AL5" s="1056"/>
      <c r="AM5" s="1056"/>
      <c r="AN5" s="1056"/>
      <c r="AO5" s="1057"/>
      <c r="AP5" s="1055" t="s">
        <v>374</v>
      </c>
      <c r="AQ5" s="1056"/>
      <c r="AR5" s="1056"/>
      <c r="AS5" s="1056"/>
      <c r="AT5" s="1057"/>
      <c r="AU5" s="1055" t="s">
        <v>375</v>
      </c>
      <c r="AV5" s="1056"/>
      <c r="AW5" s="1056"/>
      <c r="AX5" s="1056"/>
      <c r="AY5" s="1068"/>
      <c r="AZ5" s="255"/>
      <c r="BA5" s="255"/>
      <c r="BB5" s="255"/>
      <c r="BC5" s="255"/>
      <c r="BD5" s="255"/>
      <c r="BE5" s="256"/>
      <c r="BF5" s="256"/>
      <c r="BG5" s="256"/>
      <c r="BH5" s="256"/>
      <c r="BI5" s="256"/>
      <c r="BJ5" s="256"/>
      <c r="BK5" s="256"/>
      <c r="BL5" s="256"/>
      <c r="BM5" s="256"/>
      <c r="BN5" s="256"/>
      <c r="BO5" s="256"/>
      <c r="BP5" s="256"/>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63" t="s">
        <v>382</v>
      </c>
      <c r="DH5" s="1164"/>
      <c r="DI5" s="1164"/>
      <c r="DJ5" s="1164"/>
      <c r="DK5" s="1165"/>
      <c r="DL5" s="1163" t="s">
        <v>383</v>
      </c>
      <c r="DM5" s="1164"/>
      <c r="DN5" s="1164"/>
      <c r="DO5" s="1164"/>
      <c r="DP5" s="1165"/>
      <c r="DQ5" s="1055" t="s">
        <v>384</v>
      </c>
      <c r="DR5" s="1056"/>
      <c r="DS5" s="1056"/>
      <c r="DT5" s="1056"/>
      <c r="DU5" s="1057"/>
      <c r="DV5" s="1055" t="s">
        <v>375</v>
      </c>
      <c r="DW5" s="1056"/>
      <c r="DX5" s="1056"/>
      <c r="DY5" s="1056"/>
      <c r="DZ5" s="1068"/>
      <c r="EA5" s="253"/>
    </row>
    <row r="6" spans="1:131" s="254"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42"/>
      <c r="AG6" s="1059"/>
      <c r="AH6" s="1059"/>
      <c r="AI6" s="1059"/>
      <c r="AJ6" s="1069"/>
      <c r="AK6" s="1059"/>
      <c r="AL6" s="1059"/>
      <c r="AM6" s="1059"/>
      <c r="AN6" s="1059"/>
      <c r="AO6" s="1060"/>
      <c r="AP6" s="1058"/>
      <c r="AQ6" s="1059"/>
      <c r="AR6" s="1059"/>
      <c r="AS6" s="1059"/>
      <c r="AT6" s="1060"/>
      <c r="AU6" s="1058"/>
      <c r="AV6" s="1059"/>
      <c r="AW6" s="1059"/>
      <c r="AX6" s="1059"/>
      <c r="AY6" s="1069"/>
      <c r="AZ6" s="251"/>
      <c r="BA6" s="251"/>
      <c r="BB6" s="251"/>
      <c r="BC6" s="251"/>
      <c r="BD6" s="251"/>
      <c r="BE6" s="252"/>
      <c r="BF6" s="252"/>
      <c r="BG6" s="252"/>
      <c r="BH6" s="252"/>
      <c r="BI6" s="252"/>
      <c r="BJ6" s="252"/>
      <c r="BK6" s="252"/>
      <c r="BL6" s="252"/>
      <c r="BM6" s="252"/>
      <c r="BN6" s="252"/>
      <c r="BO6" s="252"/>
      <c r="BP6" s="252"/>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6"/>
      <c r="DH6" s="1167"/>
      <c r="DI6" s="1167"/>
      <c r="DJ6" s="1167"/>
      <c r="DK6" s="1168"/>
      <c r="DL6" s="1166"/>
      <c r="DM6" s="1167"/>
      <c r="DN6" s="1167"/>
      <c r="DO6" s="1167"/>
      <c r="DP6" s="1168"/>
      <c r="DQ6" s="1058"/>
      <c r="DR6" s="1059"/>
      <c r="DS6" s="1059"/>
      <c r="DT6" s="1059"/>
      <c r="DU6" s="1060"/>
      <c r="DV6" s="1058"/>
      <c r="DW6" s="1059"/>
      <c r="DX6" s="1059"/>
      <c r="DY6" s="1059"/>
      <c r="DZ6" s="1069"/>
      <c r="EA6" s="253"/>
    </row>
    <row r="7" spans="1:131" s="254" customFormat="1" ht="26.25" customHeight="1" thickTop="1">
      <c r="A7" s="257">
        <v>1</v>
      </c>
      <c r="B7" s="1099" t="s">
        <v>385</v>
      </c>
      <c r="C7" s="1100"/>
      <c r="D7" s="1100"/>
      <c r="E7" s="1100"/>
      <c r="F7" s="1100"/>
      <c r="G7" s="1100"/>
      <c r="H7" s="1100"/>
      <c r="I7" s="1100"/>
      <c r="J7" s="1100"/>
      <c r="K7" s="1100"/>
      <c r="L7" s="1100"/>
      <c r="M7" s="1100"/>
      <c r="N7" s="1100"/>
      <c r="O7" s="1100"/>
      <c r="P7" s="1101"/>
      <c r="Q7" s="1157">
        <v>6882</v>
      </c>
      <c r="R7" s="1158"/>
      <c r="S7" s="1158"/>
      <c r="T7" s="1158"/>
      <c r="U7" s="1158"/>
      <c r="V7" s="1158">
        <v>6682</v>
      </c>
      <c r="W7" s="1158"/>
      <c r="X7" s="1158"/>
      <c r="Y7" s="1158"/>
      <c r="Z7" s="1158"/>
      <c r="AA7" s="1158">
        <v>200</v>
      </c>
      <c r="AB7" s="1158"/>
      <c r="AC7" s="1158"/>
      <c r="AD7" s="1158"/>
      <c r="AE7" s="1159"/>
      <c r="AF7" s="1160">
        <v>82</v>
      </c>
      <c r="AG7" s="1161"/>
      <c r="AH7" s="1161"/>
      <c r="AI7" s="1161"/>
      <c r="AJ7" s="1162"/>
      <c r="AK7" s="1149">
        <v>390</v>
      </c>
      <c r="AL7" s="1150"/>
      <c r="AM7" s="1150"/>
      <c r="AN7" s="1150"/>
      <c r="AO7" s="1150"/>
      <c r="AP7" s="1150">
        <v>10641</v>
      </c>
      <c r="AQ7" s="1150"/>
      <c r="AR7" s="1150"/>
      <c r="AS7" s="1150"/>
      <c r="AT7" s="1150"/>
      <c r="AU7" s="1151"/>
      <c r="AV7" s="1151"/>
      <c r="AW7" s="1151"/>
      <c r="AX7" s="1151"/>
      <c r="AY7" s="1152"/>
      <c r="AZ7" s="251"/>
      <c r="BA7" s="251"/>
      <c r="BB7" s="251"/>
      <c r="BC7" s="251"/>
      <c r="BD7" s="251"/>
      <c r="BE7" s="252"/>
      <c r="BF7" s="252"/>
      <c r="BG7" s="252"/>
      <c r="BH7" s="252"/>
      <c r="BI7" s="252"/>
      <c r="BJ7" s="252"/>
      <c r="BK7" s="252"/>
      <c r="BL7" s="252"/>
      <c r="BM7" s="252"/>
      <c r="BN7" s="252"/>
      <c r="BO7" s="252"/>
      <c r="BP7" s="252"/>
      <c r="BQ7" s="258">
        <v>1</v>
      </c>
      <c r="BR7" s="259"/>
      <c r="BS7" s="1153" t="s">
        <v>604</v>
      </c>
      <c r="BT7" s="1154"/>
      <c r="BU7" s="1154"/>
      <c r="BV7" s="1154"/>
      <c r="BW7" s="1154"/>
      <c r="BX7" s="1154"/>
      <c r="BY7" s="1154"/>
      <c r="BZ7" s="1154"/>
      <c r="CA7" s="1154"/>
      <c r="CB7" s="1154"/>
      <c r="CC7" s="1154"/>
      <c r="CD7" s="1154"/>
      <c r="CE7" s="1154"/>
      <c r="CF7" s="1154"/>
      <c r="CG7" s="1155"/>
      <c r="CH7" s="1146">
        <v>1</v>
      </c>
      <c r="CI7" s="1147"/>
      <c r="CJ7" s="1147"/>
      <c r="CK7" s="1147"/>
      <c r="CL7" s="1148"/>
      <c r="CM7" s="1146">
        <v>54</v>
      </c>
      <c r="CN7" s="1147"/>
      <c r="CO7" s="1147"/>
      <c r="CP7" s="1147"/>
      <c r="CQ7" s="1148"/>
      <c r="CR7" s="1146">
        <v>9</v>
      </c>
      <c r="CS7" s="1147"/>
      <c r="CT7" s="1147"/>
      <c r="CU7" s="1147"/>
      <c r="CV7" s="1148"/>
      <c r="CW7" s="1146" t="s">
        <v>527</v>
      </c>
      <c r="CX7" s="1147"/>
      <c r="CY7" s="1147"/>
      <c r="CZ7" s="1147"/>
      <c r="DA7" s="1148"/>
      <c r="DB7" s="1146" t="s">
        <v>527</v>
      </c>
      <c r="DC7" s="1147"/>
      <c r="DD7" s="1147"/>
      <c r="DE7" s="1147"/>
      <c r="DF7" s="1148"/>
      <c r="DG7" s="1146" t="s">
        <v>527</v>
      </c>
      <c r="DH7" s="1147"/>
      <c r="DI7" s="1147"/>
      <c r="DJ7" s="1147"/>
      <c r="DK7" s="1148"/>
      <c r="DL7" s="1146" t="s">
        <v>527</v>
      </c>
      <c r="DM7" s="1147"/>
      <c r="DN7" s="1147"/>
      <c r="DO7" s="1147"/>
      <c r="DP7" s="1148"/>
      <c r="DQ7" s="1146" t="s">
        <v>527</v>
      </c>
      <c r="DR7" s="1147"/>
      <c r="DS7" s="1147"/>
      <c r="DT7" s="1147"/>
      <c r="DU7" s="1148"/>
      <c r="DV7" s="1143"/>
      <c r="DW7" s="1144"/>
      <c r="DX7" s="1144"/>
      <c r="DY7" s="1144"/>
      <c r="DZ7" s="1145"/>
      <c r="EA7" s="253"/>
    </row>
    <row r="8" spans="1:131" s="254" customFormat="1" ht="26.25" customHeight="1">
      <c r="A8" s="260">
        <v>2</v>
      </c>
      <c r="B8" s="1077" t="s">
        <v>386</v>
      </c>
      <c r="C8" s="1078"/>
      <c r="D8" s="1078"/>
      <c r="E8" s="1078"/>
      <c r="F8" s="1078"/>
      <c r="G8" s="1078"/>
      <c r="H8" s="1078"/>
      <c r="I8" s="1078"/>
      <c r="J8" s="1078"/>
      <c r="K8" s="1078"/>
      <c r="L8" s="1078"/>
      <c r="M8" s="1078"/>
      <c r="N8" s="1078"/>
      <c r="O8" s="1078"/>
      <c r="P8" s="1079"/>
      <c r="Q8" s="1094">
        <v>146</v>
      </c>
      <c r="R8" s="1095"/>
      <c r="S8" s="1095"/>
      <c r="T8" s="1095"/>
      <c r="U8" s="1095"/>
      <c r="V8" s="1095">
        <v>145</v>
      </c>
      <c r="W8" s="1095"/>
      <c r="X8" s="1095"/>
      <c r="Y8" s="1095"/>
      <c r="Z8" s="1095"/>
      <c r="AA8" s="1095">
        <v>1</v>
      </c>
      <c r="AB8" s="1095"/>
      <c r="AC8" s="1095"/>
      <c r="AD8" s="1095"/>
      <c r="AE8" s="1096"/>
      <c r="AF8" s="1083">
        <v>1</v>
      </c>
      <c r="AG8" s="1084"/>
      <c r="AH8" s="1084"/>
      <c r="AI8" s="1084"/>
      <c r="AJ8" s="1085"/>
      <c r="AK8" s="1136">
        <v>110</v>
      </c>
      <c r="AL8" s="1137"/>
      <c r="AM8" s="1137"/>
      <c r="AN8" s="1137"/>
      <c r="AO8" s="1137"/>
      <c r="AP8" s="1137">
        <v>47</v>
      </c>
      <c r="AQ8" s="1137"/>
      <c r="AR8" s="1137"/>
      <c r="AS8" s="1137"/>
      <c r="AT8" s="1137"/>
      <c r="AU8" s="1134"/>
      <c r="AV8" s="1134"/>
      <c r="AW8" s="1134"/>
      <c r="AX8" s="1134"/>
      <c r="AY8" s="1135"/>
      <c r="AZ8" s="251"/>
      <c r="BA8" s="251"/>
      <c r="BB8" s="251"/>
      <c r="BC8" s="251"/>
      <c r="BD8" s="251"/>
      <c r="BE8" s="252"/>
      <c r="BF8" s="252"/>
      <c r="BG8" s="252"/>
      <c r="BH8" s="252"/>
      <c r="BI8" s="252"/>
      <c r="BJ8" s="252"/>
      <c r="BK8" s="252"/>
      <c r="BL8" s="252"/>
      <c r="BM8" s="252"/>
      <c r="BN8" s="252"/>
      <c r="BO8" s="252"/>
      <c r="BP8" s="252"/>
      <c r="BQ8" s="261">
        <v>2</v>
      </c>
      <c r="BR8" s="262"/>
      <c r="BS8" s="1046" t="s">
        <v>605</v>
      </c>
      <c r="BT8" s="1047"/>
      <c r="BU8" s="1047"/>
      <c r="BV8" s="1047"/>
      <c r="BW8" s="1047"/>
      <c r="BX8" s="1047"/>
      <c r="BY8" s="1047"/>
      <c r="BZ8" s="1047"/>
      <c r="CA8" s="1047"/>
      <c r="CB8" s="1047"/>
      <c r="CC8" s="1047"/>
      <c r="CD8" s="1047"/>
      <c r="CE8" s="1047"/>
      <c r="CF8" s="1047"/>
      <c r="CG8" s="1048"/>
      <c r="CH8" s="1040">
        <v>-74</v>
      </c>
      <c r="CI8" s="1041"/>
      <c r="CJ8" s="1041"/>
      <c r="CK8" s="1041"/>
      <c r="CL8" s="1042"/>
      <c r="CM8" s="1040">
        <v>-20</v>
      </c>
      <c r="CN8" s="1041"/>
      <c r="CO8" s="1041"/>
      <c r="CP8" s="1041"/>
      <c r="CQ8" s="1042"/>
      <c r="CR8" s="1040">
        <v>5</v>
      </c>
      <c r="CS8" s="1041"/>
      <c r="CT8" s="1041"/>
      <c r="CU8" s="1041"/>
      <c r="CV8" s="1042"/>
      <c r="CW8" s="1040">
        <v>28</v>
      </c>
      <c r="CX8" s="1041"/>
      <c r="CY8" s="1041"/>
      <c r="CZ8" s="1041"/>
      <c r="DA8" s="1042"/>
      <c r="DB8" s="1040" t="s">
        <v>527</v>
      </c>
      <c r="DC8" s="1041"/>
      <c r="DD8" s="1041"/>
      <c r="DE8" s="1041"/>
      <c r="DF8" s="1042"/>
      <c r="DG8" s="1040" t="s">
        <v>527</v>
      </c>
      <c r="DH8" s="1041"/>
      <c r="DI8" s="1041"/>
      <c r="DJ8" s="1041"/>
      <c r="DK8" s="1042"/>
      <c r="DL8" s="1040" t="s">
        <v>527</v>
      </c>
      <c r="DM8" s="1041"/>
      <c r="DN8" s="1041"/>
      <c r="DO8" s="1041"/>
      <c r="DP8" s="1042"/>
      <c r="DQ8" s="1040" t="s">
        <v>527</v>
      </c>
      <c r="DR8" s="1041"/>
      <c r="DS8" s="1041"/>
      <c r="DT8" s="1041"/>
      <c r="DU8" s="1042"/>
      <c r="DV8" s="1043"/>
      <c r="DW8" s="1044"/>
      <c r="DX8" s="1044"/>
      <c r="DY8" s="1044"/>
      <c r="DZ8" s="1045"/>
      <c r="EA8" s="253"/>
    </row>
    <row r="9" spans="1:131" s="254" customFormat="1" ht="26.25" customHeight="1">
      <c r="A9" s="260">
        <v>3</v>
      </c>
      <c r="B9" s="1077" t="s">
        <v>387</v>
      </c>
      <c r="C9" s="1078"/>
      <c r="D9" s="1078"/>
      <c r="E9" s="1078"/>
      <c r="F9" s="1078"/>
      <c r="G9" s="1078"/>
      <c r="H9" s="1078"/>
      <c r="I9" s="1078"/>
      <c r="J9" s="1078"/>
      <c r="K9" s="1078"/>
      <c r="L9" s="1078"/>
      <c r="M9" s="1078"/>
      <c r="N9" s="1078"/>
      <c r="O9" s="1078"/>
      <c r="P9" s="1079"/>
      <c r="Q9" s="1094">
        <v>6</v>
      </c>
      <c r="R9" s="1095"/>
      <c r="S9" s="1095"/>
      <c r="T9" s="1095"/>
      <c r="U9" s="1095"/>
      <c r="V9" s="1095">
        <v>5</v>
      </c>
      <c r="W9" s="1095"/>
      <c r="X9" s="1095"/>
      <c r="Y9" s="1095"/>
      <c r="Z9" s="1095"/>
      <c r="AA9" s="1095">
        <v>1</v>
      </c>
      <c r="AB9" s="1095"/>
      <c r="AC9" s="1095"/>
      <c r="AD9" s="1095"/>
      <c r="AE9" s="1096"/>
      <c r="AF9" s="1083">
        <v>1</v>
      </c>
      <c r="AG9" s="1084"/>
      <c r="AH9" s="1084"/>
      <c r="AI9" s="1084"/>
      <c r="AJ9" s="1085"/>
      <c r="AK9" s="1136">
        <v>1</v>
      </c>
      <c r="AL9" s="1137"/>
      <c r="AM9" s="1137"/>
      <c r="AN9" s="1137"/>
      <c r="AO9" s="1137"/>
      <c r="AP9" s="1137">
        <v>0</v>
      </c>
      <c r="AQ9" s="1137"/>
      <c r="AR9" s="1137"/>
      <c r="AS9" s="1137"/>
      <c r="AT9" s="1137"/>
      <c r="AU9" s="1134"/>
      <c r="AV9" s="1134"/>
      <c r="AW9" s="1134"/>
      <c r="AX9" s="1134"/>
      <c r="AY9" s="1135"/>
      <c r="AZ9" s="251"/>
      <c r="BA9" s="251"/>
      <c r="BB9" s="251"/>
      <c r="BC9" s="251"/>
      <c r="BD9" s="251"/>
      <c r="BE9" s="252"/>
      <c r="BF9" s="252"/>
      <c r="BG9" s="252"/>
      <c r="BH9" s="252"/>
      <c r="BI9" s="252"/>
      <c r="BJ9" s="252"/>
      <c r="BK9" s="252"/>
      <c r="BL9" s="252"/>
      <c r="BM9" s="252"/>
      <c r="BN9" s="252"/>
      <c r="BO9" s="252"/>
      <c r="BP9" s="252"/>
      <c r="BQ9" s="261">
        <v>3</v>
      </c>
      <c r="BR9" s="262"/>
      <c r="BS9" s="1046"/>
      <c r="BT9" s="1047"/>
      <c r="BU9" s="1047"/>
      <c r="BV9" s="1047"/>
      <c r="BW9" s="1047"/>
      <c r="BX9" s="1047"/>
      <c r="BY9" s="1047"/>
      <c r="BZ9" s="1047"/>
      <c r="CA9" s="1047"/>
      <c r="CB9" s="1047"/>
      <c r="CC9" s="1047"/>
      <c r="CD9" s="1047"/>
      <c r="CE9" s="1047"/>
      <c r="CF9" s="1047"/>
      <c r="CG9" s="104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3"/>
    </row>
    <row r="10" spans="1:131" s="254" customFormat="1" ht="26.25" customHeight="1">
      <c r="A10" s="260">
        <v>4</v>
      </c>
      <c r="B10" s="1077"/>
      <c r="C10" s="1078"/>
      <c r="D10" s="1078"/>
      <c r="E10" s="1078"/>
      <c r="F10" s="1078"/>
      <c r="G10" s="1078"/>
      <c r="H10" s="1078"/>
      <c r="I10" s="1078"/>
      <c r="J10" s="1078"/>
      <c r="K10" s="1078"/>
      <c r="L10" s="1078"/>
      <c r="M10" s="1078"/>
      <c r="N10" s="1078"/>
      <c r="O10" s="1078"/>
      <c r="P10" s="1079"/>
      <c r="Q10" s="1094"/>
      <c r="R10" s="1095"/>
      <c r="S10" s="1095"/>
      <c r="T10" s="1095"/>
      <c r="U10" s="1095"/>
      <c r="V10" s="1095"/>
      <c r="W10" s="1095"/>
      <c r="X10" s="1095"/>
      <c r="Y10" s="1095"/>
      <c r="Z10" s="1095"/>
      <c r="AA10" s="1095"/>
      <c r="AB10" s="1095"/>
      <c r="AC10" s="1095"/>
      <c r="AD10" s="1095"/>
      <c r="AE10" s="1096"/>
      <c r="AF10" s="1083"/>
      <c r="AG10" s="1084"/>
      <c r="AH10" s="1084"/>
      <c r="AI10" s="1084"/>
      <c r="AJ10" s="1085"/>
      <c r="AK10" s="1136"/>
      <c r="AL10" s="1137"/>
      <c r="AM10" s="1137"/>
      <c r="AN10" s="1137"/>
      <c r="AO10" s="1137"/>
      <c r="AP10" s="1137"/>
      <c r="AQ10" s="1137"/>
      <c r="AR10" s="1137"/>
      <c r="AS10" s="1137"/>
      <c r="AT10" s="1137"/>
      <c r="AU10" s="1134"/>
      <c r="AV10" s="1134"/>
      <c r="AW10" s="1134"/>
      <c r="AX10" s="1134"/>
      <c r="AY10" s="1135"/>
      <c r="AZ10" s="251"/>
      <c r="BA10" s="251"/>
      <c r="BB10" s="251"/>
      <c r="BC10" s="251"/>
      <c r="BD10" s="251"/>
      <c r="BE10" s="252"/>
      <c r="BF10" s="252"/>
      <c r="BG10" s="252"/>
      <c r="BH10" s="252"/>
      <c r="BI10" s="252"/>
      <c r="BJ10" s="252"/>
      <c r="BK10" s="252"/>
      <c r="BL10" s="252"/>
      <c r="BM10" s="252"/>
      <c r="BN10" s="252"/>
      <c r="BO10" s="252"/>
      <c r="BP10" s="252"/>
      <c r="BQ10" s="261">
        <v>4</v>
      </c>
      <c r="BR10" s="262"/>
      <c r="BS10" s="1046"/>
      <c r="BT10" s="1047"/>
      <c r="BU10" s="1047"/>
      <c r="BV10" s="1047"/>
      <c r="BW10" s="1047"/>
      <c r="BX10" s="1047"/>
      <c r="BY10" s="1047"/>
      <c r="BZ10" s="1047"/>
      <c r="CA10" s="1047"/>
      <c r="CB10" s="1047"/>
      <c r="CC10" s="1047"/>
      <c r="CD10" s="1047"/>
      <c r="CE10" s="1047"/>
      <c r="CF10" s="1047"/>
      <c r="CG10" s="104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3"/>
    </row>
    <row r="11" spans="1:131" s="254" customFormat="1" ht="26.25" customHeight="1">
      <c r="A11" s="260">
        <v>5</v>
      </c>
      <c r="B11" s="1077"/>
      <c r="C11" s="1078"/>
      <c r="D11" s="1078"/>
      <c r="E11" s="1078"/>
      <c r="F11" s="1078"/>
      <c r="G11" s="1078"/>
      <c r="H11" s="1078"/>
      <c r="I11" s="1078"/>
      <c r="J11" s="1078"/>
      <c r="K11" s="1078"/>
      <c r="L11" s="1078"/>
      <c r="M11" s="1078"/>
      <c r="N11" s="1078"/>
      <c r="O11" s="1078"/>
      <c r="P11" s="1079"/>
      <c r="Q11" s="1094"/>
      <c r="R11" s="1095"/>
      <c r="S11" s="1095"/>
      <c r="T11" s="1095"/>
      <c r="U11" s="1095"/>
      <c r="V11" s="1095"/>
      <c r="W11" s="1095"/>
      <c r="X11" s="1095"/>
      <c r="Y11" s="1095"/>
      <c r="Z11" s="1095"/>
      <c r="AA11" s="1095"/>
      <c r="AB11" s="1095"/>
      <c r="AC11" s="1095"/>
      <c r="AD11" s="1095"/>
      <c r="AE11" s="1096"/>
      <c r="AF11" s="1083"/>
      <c r="AG11" s="1084"/>
      <c r="AH11" s="1084"/>
      <c r="AI11" s="1084"/>
      <c r="AJ11" s="1085"/>
      <c r="AK11" s="1136"/>
      <c r="AL11" s="1137"/>
      <c r="AM11" s="1137"/>
      <c r="AN11" s="1137"/>
      <c r="AO11" s="1137"/>
      <c r="AP11" s="1137"/>
      <c r="AQ11" s="1137"/>
      <c r="AR11" s="1137"/>
      <c r="AS11" s="1137"/>
      <c r="AT11" s="1137"/>
      <c r="AU11" s="1134"/>
      <c r="AV11" s="1134"/>
      <c r="AW11" s="1134"/>
      <c r="AX11" s="1134"/>
      <c r="AY11" s="1135"/>
      <c r="AZ11" s="251"/>
      <c r="BA11" s="251"/>
      <c r="BB11" s="251"/>
      <c r="BC11" s="251"/>
      <c r="BD11" s="251"/>
      <c r="BE11" s="252"/>
      <c r="BF11" s="252"/>
      <c r="BG11" s="252"/>
      <c r="BH11" s="252"/>
      <c r="BI11" s="252"/>
      <c r="BJ11" s="252"/>
      <c r="BK11" s="252"/>
      <c r="BL11" s="252"/>
      <c r="BM11" s="252"/>
      <c r="BN11" s="252"/>
      <c r="BO11" s="252"/>
      <c r="BP11" s="252"/>
      <c r="BQ11" s="261">
        <v>5</v>
      </c>
      <c r="BR11" s="262"/>
      <c r="BS11" s="1046"/>
      <c r="BT11" s="1047"/>
      <c r="BU11" s="1047"/>
      <c r="BV11" s="1047"/>
      <c r="BW11" s="1047"/>
      <c r="BX11" s="1047"/>
      <c r="BY11" s="1047"/>
      <c r="BZ11" s="1047"/>
      <c r="CA11" s="1047"/>
      <c r="CB11" s="1047"/>
      <c r="CC11" s="1047"/>
      <c r="CD11" s="1047"/>
      <c r="CE11" s="1047"/>
      <c r="CF11" s="1047"/>
      <c r="CG11" s="104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3"/>
    </row>
    <row r="12" spans="1:131" s="254" customFormat="1" ht="26.25" customHeight="1">
      <c r="A12" s="260">
        <v>6</v>
      </c>
      <c r="B12" s="1077"/>
      <c r="C12" s="1078"/>
      <c r="D12" s="1078"/>
      <c r="E12" s="1078"/>
      <c r="F12" s="1078"/>
      <c r="G12" s="1078"/>
      <c r="H12" s="1078"/>
      <c r="I12" s="1078"/>
      <c r="J12" s="1078"/>
      <c r="K12" s="1078"/>
      <c r="L12" s="1078"/>
      <c r="M12" s="1078"/>
      <c r="N12" s="1078"/>
      <c r="O12" s="1078"/>
      <c r="P12" s="1079"/>
      <c r="Q12" s="1094"/>
      <c r="R12" s="1095"/>
      <c r="S12" s="1095"/>
      <c r="T12" s="1095"/>
      <c r="U12" s="1095"/>
      <c r="V12" s="1095"/>
      <c r="W12" s="1095"/>
      <c r="X12" s="1095"/>
      <c r="Y12" s="1095"/>
      <c r="Z12" s="1095"/>
      <c r="AA12" s="1095"/>
      <c r="AB12" s="1095"/>
      <c r="AC12" s="1095"/>
      <c r="AD12" s="1095"/>
      <c r="AE12" s="1096"/>
      <c r="AF12" s="1083"/>
      <c r="AG12" s="1084"/>
      <c r="AH12" s="1084"/>
      <c r="AI12" s="1084"/>
      <c r="AJ12" s="1085"/>
      <c r="AK12" s="1136"/>
      <c r="AL12" s="1137"/>
      <c r="AM12" s="1137"/>
      <c r="AN12" s="1137"/>
      <c r="AO12" s="1137"/>
      <c r="AP12" s="1137"/>
      <c r="AQ12" s="1137"/>
      <c r="AR12" s="1137"/>
      <c r="AS12" s="1137"/>
      <c r="AT12" s="1137"/>
      <c r="AU12" s="1134"/>
      <c r="AV12" s="1134"/>
      <c r="AW12" s="1134"/>
      <c r="AX12" s="1134"/>
      <c r="AY12" s="1135"/>
      <c r="AZ12" s="251"/>
      <c r="BA12" s="251"/>
      <c r="BB12" s="251"/>
      <c r="BC12" s="251"/>
      <c r="BD12" s="251"/>
      <c r="BE12" s="252"/>
      <c r="BF12" s="252"/>
      <c r="BG12" s="252"/>
      <c r="BH12" s="252"/>
      <c r="BI12" s="252"/>
      <c r="BJ12" s="252"/>
      <c r="BK12" s="252"/>
      <c r="BL12" s="252"/>
      <c r="BM12" s="252"/>
      <c r="BN12" s="252"/>
      <c r="BO12" s="252"/>
      <c r="BP12" s="252"/>
      <c r="BQ12" s="261">
        <v>6</v>
      </c>
      <c r="BR12" s="262"/>
      <c r="BS12" s="1046"/>
      <c r="BT12" s="1047"/>
      <c r="BU12" s="1047"/>
      <c r="BV12" s="1047"/>
      <c r="BW12" s="1047"/>
      <c r="BX12" s="1047"/>
      <c r="BY12" s="1047"/>
      <c r="BZ12" s="1047"/>
      <c r="CA12" s="1047"/>
      <c r="CB12" s="1047"/>
      <c r="CC12" s="1047"/>
      <c r="CD12" s="1047"/>
      <c r="CE12" s="1047"/>
      <c r="CF12" s="1047"/>
      <c r="CG12" s="104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3"/>
    </row>
    <row r="13" spans="1:131" s="254" customFormat="1" ht="26.25" customHeight="1">
      <c r="A13" s="260">
        <v>7</v>
      </c>
      <c r="B13" s="1077"/>
      <c r="C13" s="1078"/>
      <c r="D13" s="1078"/>
      <c r="E13" s="1078"/>
      <c r="F13" s="1078"/>
      <c r="G13" s="1078"/>
      <c r="H13" s="1078"/>
      <c r="I13" s="1078"/>
      <c r="J13" s="1078"/>
      <c r="K13" s="1078"/>
      <c r="L13" s="1078"/>
      <c r="M13" s="1078"/>
      <c r="N13" s="1078"/>
      <c r="O13" s="1078"/>
      <c r="P13" s="1079"/>
      <c r="Q13" s="1094"/>
      <c r="R13" s="1095"/>
      <c r="S13" s="1095"/>
      <c r="T13" s="1095"/>
      <c r="U13" s="1095"/>
      <c r="V13" s="1095"/>
      <c r="W13" s="1095"/>
      <c r="X13" s="1095"/>
      <c r="Y13" s="1095"/>
      <c r="Z13" s="1095"/>
      <c r="AA13" s="1095"/>
      <c r="AB13" s="1095"/>
      <c r="AC13" s="1095"/>
      <c r="AD13" s="1095"/>
      <c r="AE13" s="1096"/>
      <c r="AF13" s="1083"/>
      <c r="AG13" s="1084"/>
      <c r="AH13" s="1084"/>
      <c r="AI13" s="1084"/>
      <c r="AJ13" s="1085"/>
      <c r="AK13" s="1136"/>
      <c r="AL13" s="1137"/>
      <c r="AM13" s="1137"/>
      <c r="AN13" s="1137"/>
      <c r="AO13" s="1137"/>
      <c r="AP13" s="1137"/>
      <c r="AQ13" s="1137"/>
      <c r="AR13" s="1137"/>
      <c r="AS13" s="1137"/>
      <c r="AT13" s="1137"/>
      <c r="AU13" s="1134"/>
      <c r="AV13" s="1134"/>
      <c r="AW13" s="1134"/>
      <c r="AX13" s="1134"/>
      <c r="AY13" s="1135"/>
      <c r="AZ13" s="251"/>
      <c r="BA13" s="251"/>
      <c r="BB13" s="251"/>
      <c r="BC13" s="251"/>
      <c r="BD13" s="251"/>
      <c r="BE13" s="252"/>
      <c r="BF13" s="252"/>
      <c r="BG13" s="252"/>
      <c r="BH13" s="252"/>
      <c r="BI13" s="252"/>
      <c r="BJ13" s="252"/>
      <c r="BK13" s="252"/>
      <c r="BL13" s="252"/>
      <c r="BM13" s="252"/>
      <c r="BN13" s="252"/>
      <c r="BO13" s="252"/>
      <c r="BP13" s="252"/>
      <c r="BQ13" s="261">
        <v>7</v>
      </c>
      <c r="BR13" s="262"/>
      <c r="BS13" s="1046"/>
      <c r="BT13" s="1047"/>
      <c r="BU13" s="1047"/>
      <c r="BV13" s="1047"/>
      <c r="BW13" s="1047"/>
      <c r="BX13" s="1047"/>
      <c r="BY13" s="1047"/>
      <c r="BZ13" s="1047"/>
      <c r="CA13" s="1047"/>
      <c r="CB13" s="1047"/>
      <c r="CC13" s="1047"/>
      <c r="CD13" s="1047"/>
      <c r="CE13" s="1047"/>
      <c r="CF13" s="1047"/>
      <c r="CG13" s="104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3"/>
    </row>
    <row r="14" spans="1:131" s="254" customFormat="1" ht="26.25" customHeight="1">
      <c r="A14" s="260">
        <v>8</v>
      </c>
      <c r="B14" s="1077"/>
      <c r="C14" s="1078"/>
      <c r="D14" s="1078"/>
      <c r="E14" s="1078"/>
      <c r="F14" s="1078"/>
      <c r="G14" s="1078"/>
      <c r="H14" s="1078"/>
      <c r="I14" s="1078"/>
      <c r="J14" s="1078"/>
      <c r="K14" s="1078"/>
      <c r="L14" s="1078"/>
      <c r="M14" s="1078"/>
      <c r="N14" s="1078"/>
      <c r="O14" s="1078"/>
      <c r="P14" s="1079"/>
      <c r="Q14" s="1094"/>
      <c r="R14" s="1095"/>
      <c r="S14" s="1095"/>
      <c r="T14" s="1095"/>
      <c r="U14" s="1095"/>
      <c r="V14" s="1095"/>
      <c r="W14" s="1095"/>
      <c r="X14" s="1095"/>
      <c r="Y14" s="1095"/>
      <c r="Z14" s="1095"/>
      <c r="AA14" s="1095"/>
      <c r="AB14" s="1095"/>
      <c r="AC14" s="1095"/>
      <c r="AD14" s="1095"/>
      <c r="AE14" s="1096"/>
      <c r="AF14" s="1083"/>
      <c r="AG14" s="1084"/>
      <c r="AH14" s="1084"/>
      <c r="AI14" s="1084"/>
      <c r="AJ14" s="1085"/>
      <c r="AK14" s="1136"/>
      <c r="AL14" s="1137"/>
      <c r="AM14" s="1137"/>
      <c r="AN14" s="1137"/>
      <c r="AO14" s="1137"/>
      <c r="AP14" s="1137"/>
      <c r="AQ14" s="1137"/>
      <c r="AR14" s="1137"/>
      <c r="AS14" s="1137"/>
      <c r="AT14" s="1137"/>
      <c r="AU14" s="1134"/>
      <c r="AV14" s="1134"/>
      <c r="AW14" s="1134"/>
      <c r="AX14" s="1134"/>
      <c r="AY14" s="1135"/>
      <c r="AZ14" s="251"/>
      <c r="BA14" s="251"/>
      <c r="BB14" s="251"/>
      <c r="BC14" s="251"/>
      <c r="BD14" s="251"/>
      <c r="BE14" s="252"/>
      <c r="BF14" s="252"/>
      <c r="BG14" s="252"/>
      <c r="BH14" s="252"/>
      <c r="BI14" s="252"/>
      <c r="BJ14" s="252"/>
      <c r="BK14" s="252"/>
      <c r="BL14" s="252"/>
      <c r="BM14" s="252"/>
      <c r="BN14" s="252"/>
      <c r="BO14" s="252"/>
      <c r="BP14" s="252"/>
      <c r="BQ14" s="261">
        <v>8</v>
      </c>
      <c r="BR14" s="262"/>
      <c r="BS14" s="1046"/>
      <c r="BT14" s="1047"/>
      <c r="BU14" s="1047"/>
      <c r="BV14" s="1047"/>
      <c r="BW14" s="1047"/>
      <c r="BX14" s="1047"/>
      <c r="BY14" s="1047"/>
      <c r="BZ14" s="1047"/>
      <c r="CA14" s="1047"/>
      <c r="CB14" s="1047"/>
      <c r="CC14" s="1047"/>
      <c r="CD14" s="1047"/>
      <c r="CE14" s="1047"/>
      <c r="CF14" s="1047"/>
      <c r="CG14" s="104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3"/>
    </row>
    <row r="15" spans="1:131" s="254" customFormat="1" ht="26.25" customHeight="1">
      <c r="A15" s="260">
        <v>9</v>
      </c>
      <c r="B15" s="1077"/>
      <c r="C15" s="1078"/>
      <c r="D15" s="1078"/>
      <c r="E15" s="1078"/>
      <c r="F15" s="1078"/>
      <c r="G15" s="1078"/>
      <c r="H15" s="1078"/>
      <c r="I15" s="1078"/>
      <c r="J15" s="1078"/>
      <c r="K15" s="1078"/>
      <c r="L15" s="1078"/>
      <c r="M15" s="1078"/>
      <c r="N15" s="1078"/>
      <c r="O15" s="1078"/>
      <c r="P15" s="1079"/>
      <c r="Q15" s="1094"/>
      <c r="R15" s="1095"/>
      <c r="S15" s="1095"/>
      <c r="T15" s="1095"/>
      <c r="U15" s="1095"/>
      <c r="V15" s="1095"/>
      <c r="W15" s="1095"/>
      <c r="X15" s="1095"/>
      <c r="Y15" s="1095"/>
      <c r="Z15" s="1095"/>
      <c r="AA15" s="1095"/>
      <c r="AB15" s="1095"/>
      <c r="AC15" s="1095"/>
      <c r="AD15" s="1095"/>
      <c r="AE15" s="1096"/>
      <c r="AF15" s="1083"/>
      <c r="AG15" s="1084"/>
      <c r="AH15" s="1084"/>
      <c r="AI15" s="1084"/>
      <c r="AJ15" s="1085"/>
      <c r="AK15" s="1136"/>
      <c r="AL15" s="1137"/>
      <c r="AM15" s="1137"/>
      <c r="AN15" s="1137"/>
      <c r="AO15" s="1137"/>
      <c r="AP15" s="1137"/>
      <c r="AQ15" s="1137"/>
      <c r="AR15" s="1137"/>
      <c r="AS15" s="1137"/>
      <c r="AT15" s="1137"/>
      <c r="AU15" s="1134"/>
      <c r="AV15" s="1134"/>
      <c r="AW15" s="1134"/>
      <c r="AX15" s="1134"/>
      <c r="AY15" s="1135"/>
      <c r="AZ15" s="251"/>
      <c r="BA15" s="251"/>
      <c r="BB15" s="251"/>
      <c r="BC15" s="251"/>
      <c r="BD15" s="251"/>
      <c r="BE15" s="252"/>
      <c r="BF15" s="252"/>
      <c r="BG15" s="252"/>
      <c r="BH15" s="252"/>
      <c r="BI15" s="252"/>
      <c r="BJ15" s="252"/>
      <c r="BK15" s="252"/>
      <c r="BL15" s="252"/>
      <c r="BM15" s="252"/>
      <c r="BN15" s="252"/>
      <c r="BO15" s="252"/>
      <c r="BP15" s="252"/>
      <c r="BQ15" s="261">
        <v>9</v>
      </c>
      <c r="BR15" s="262"/>
      <c r="BS15" s="1046"/>
      <c r="BT15" s="1047"/>
      <c r="BU15" s="1047"/>
      <c r="BV15" s="1047"/>
      <c r="BW15" s="1047"/>
      <c r="BX15" s="1047"/>
      <c r="BY15" s="1047"/>
      <c r="BZ15" s="1047"/>
      <c r="CA15" s="1047"/>
      <c r="CB15" s="1047"/>
      <c r="CC15" s="1047"/>
      <c r="CD15" s="1047"/>
      <c r="CE15" s="1047"/>
      <c r="CF15" s="1047"/>
      <c r="CG15" s="104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3"/>
    </row>
    <row r="16" spans="1:131" s="254" customFormat="1" ht="26.25" customHeight="1">
      <c r="A16" s="260">
        <v>10</v>
      </c>
      <c r="B16" s="1077"/>
      <c r="C16" s="1078"/>
      <c r="D16" s="1078"/>
      <c r="E16" s="1078"/>
      <c r="F16" s="1078"/>
      <c r="G16" s="1078"/>
      <c r="H16" s="1078"/>
      <c r="I16" s="1078"/>
      <c r="J16" s="1078"/>
      <c r="K16" s="1078"/>
      <c r="L16" s="1078"/>
      <c r="M16" s="1078"/>
      <c r="N16" s="1078"/>
      <c r="O16" s="1078"/>
      <c r="P16" s="1079"/>
      <c r="Q16" s="1094"/>
      <c r="R16" s="1095"/>
      <c r="S16" s="1095"/>
      <c r="T16" s="1095"/>
      <c r="U16" s="1095"/>
      <c r="V16" s="1095"/>
      <c r="W16" s="1095"/>
      <c r="X16" s="1095"/>
      <c r="Y16" s="1095"/>
      <c r="Z16" s="1095"/>
      <c r="AA16" s="1095"/>
      <c r="AB16" s="1095"/>
      <c r="AC16" s="1095"/>
      <c r="AD16" s="1095"/>
      <c r="AE16" s="1096"/>
      <c r="AF16" s="1083"/>
      <c r="AG16" s="1084"/>
      <c r="AH16" s="1084"/>
      <c r="AI16" s="1084"/>
      <c r="AJ16" s="1085"/>
      <c r="AK16" s="1136"/>
      <c r="AL16" s="1137"/>
      <c r="AM16" s="1137"/>
      <c r="AN16" s="1137"/>
      <c r="AO16" s="1137"/>
      <c r="AP16" s="1137"/>
      <c r="AQ16" s="1137"/>
      <c r="AR16" s="1137"/>
      <c r="AS16" s="1137"/>
      <c r="AT16" s="1137"/>
      <c r="AU16" s="1134"/>
      <c r="AV16" s="1134"/>
      <c r="AW16" s="1134"/>
      <c r="AX16" s="1134"/>
      <c r="AY16" s="1135"/>
      <c r="AZ16" s="251"/>
      <c r="BA16" s="251"/>
      <c r="BB16" s="251"/>
      <c r="BC16" s="251"/>
      <c r="BD16" s="251"/>
      <c r="BE16" s="252"/>
      <c r="BF16" s="252"/>
      <c r="BG16" s="252"/>
      <c r="BH16" s="252"/>
      <c r="BI16" s="252"/>
      <c r="BJ16" s="252"/>
      <c r="BK16" s="252"/>
      <c r="BL16" s="252"/>
      <c r="BM16" s="252"/>
      <c r="BN16" s="252"/>
      <c r="BO16" s="252"/>
      <c r="BP16" s="252"/>
      <c r="BQ16" s="261">
        <v>10</v>
      </c>
      <c r="BR16" s="262"/>
      <c r="BS16" s="1046"/>
      <c r="BT16" s="1047"/>
      <c r="BU16" s="1047"/>
      <c r="BV16" s="1047"/>
      <c r="BW16" s="1047"/>
      <c r="BX16" s="1047"/>
      <c r="BY16" s="1047"/>
      <c r="BZ16" s="1047"/>
      <c r="CA16" s="1047"/>
      <c r="CB16" s="1047"/>
      <c r="CC16" s="1047"/>
      <c r="CD16" s="1047"/>
      <c r="CE16" s="1047"/>
      <c r="CF16" s="1047"/>
      <c r="CG16" s="104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3"/>
    </row>
    <row r="17" spans="1:131" s="254" customFormat="1" ht="26.25" customHeight="1">
      <c r="A17" s="260">
        <v>11</v>
      </c>
      <c r="B17" s="1077"/>
      <c r="C17" s="1078"/>
      <c r="D17" s="1078"/>
      <c r="E17" s="1078"/>
      <c r="F17" s="1078"/>
      <c r="G17" s="1078"/>
      <c r="H17" s="1078"/>
      <c r="I17" s="1078"/>
      <c r="J17" s="1078"/>
      <c r="K17" s="1078"/>
      <c r="L17" s="1078"/>
      <c r="M17" s="1078"/>
      <c r="N17" s="1078"/>
      <c r="O17" s="1078"/>
      <c r="P17" s="1079"/>
      <c r="Q17" s="1094"/>
      <c r="R17" s="1095"/>
      <c r="S17" s="1095"/>
      <c r="T17" s="1095"/>
      <c r="U17" s="1095"/>
      <c r="V17" s="1095"/>
      <c r="W17" s="1095"/>
      <c r="X17" s="1095"/>
      <c r="Y17" s="1095"/>
      <c r="Z17" s="1095"/>
      <c r="AA17" s="1095"/>
      <c r="AB17" s="1095"/>
      <c r="AC17" s="1095"/>
      <c r="AD17" s="1095"/>
      <c r="AE17" s="1096"/>
      <c r="AF17" s="1083"/>
      <c r="AG17" s="1084"/>
      <c r="AH17" s="1084"/>
      <c r="AI17" s="1084"/>
      <c r="AJ17" s="1085"/>
      <c r="AK17" s="1136"/>
      <c r="AL17" s="1137"/>
      <c r="AM17" s="1137"/>
      <c r="AN17" s="1137"/>
      <c r="AO17" s="1137"/>
      <c r="AP17" s="1137"/>
      <c r="AQ17" s="1137"/>
      <c r="AR17" s="1137"/>
      <c r="AS17" s="1137"/>
      <c r="AT17" s="1137"/>
      <c r="AU17" s="1134"/>
      <c r="AV17" s="1134"/>
      <c r="AW17" s="1134"/>
      <c r="AX17" s="1134"/>
      <c r="AY17" s="1135"/>
      <c r="AZ17" s="251"/>
      <c r="BA17" s="251"/>
      <c r="BB17" s="251"/>
      <c r="BC17" s="251"/>
      <c r="BD17" s="251"/>
      <c r="BE17" s="252"/>
      <c r="BF17" s="252"/>
      <c r="BG17" s="252"/>
      <c r="BH17" s="252"/>
      <c r="BI17" s="252"/>
      <c r="BJ17" s="252"/>
      <c r="BK17" s="252"/>
      <c r="BL17" s="252"/>
      <c r="BM17" s="252"/>
      <c r="BN17" s="252"/>
      <c r="BO17" s="252"/>
      <c r="BP17" s="252"/>
      <c r="BQ17" s="261">
        <v>11</v>
      </c>
      <c r="BR17" s="262"/>
      <c r="BS17" s="1046"/>
      <c r="BT17" s="1047"/>
      <c r="BU17" s="1047"/>
      <c r="BV17" s="1047"/>
      <c r="BW17" s="1047"/>
      <c r="BX17" s="1047"/>
      <c r="BY17" s="1047"/>
      <c r="BZ17" s="1047"/>
      <c r="CA17" s="1047"/>
      <c r="CB17" s="1047"/>
      <c r="CC17" s="1047"/>
      <c r="CD17" s="1047"/>
      <c r="CE17" s="1047"/>
      <c r="CF17" s="1047"/>
      <c r="CG17" s="104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3"/>
    </row>
    <row r="18" spans="1:131" s="254" customFormat="1" ht="26.25" customHeight="1">
      <c r="A18" s="260">
        <v>12</v>
      </c>
      <c r="B18" s="1077"/>
      <c r="C18" s="1078"/>
      <c r="D18" s="1078"/>
      <c r="E18" s="1078"/>
      <c r="F18" s="1078"/>
      <c r="G18" s="1078"/>
      <c r="H18" s="1078"/>
      <c r="I18" s="1078"/>
      <c r="J18" s="1078"/>
      <c r="K18" s="1078"/>
      <c r="L18" s="1078"/>
      <c r="M18" s="1078"/>
      <c r="N18" s="1078"/>
      <c r="O18" s="1078"/>
      <c r="P18" s="1079"/>
      <c r="Q18" s="1094"/>
      <c r="R18" s="1095"/>
      <c r="S18" s="1095"/>
      <c r="T18" s="1095"/>
      <c r="U18" s="1095"/>
      <c r="V18" s="1095"/>
      <c r="W18" s="1095"/>
      <c r="X18" s="1095"/>
      <c r="Y18" s="1095"/>
      <c r="Z18" s="1095"/>
      <c r="AA18" s="1095"/>
      <c r="AB18" s="1095"/>
      <c r="AC18" s="1095"/>
      <c r="AD18" s="1095"/>
      <c r="AE18" s="1096"/>
      <c r="AF18" s="1083"/>
      <c r="AG18" s="1084"/>
      <c r="AH18" s="1084"/>
      <c r="AI18" s="1084"/>
      <c r="AJ18" s="1085"/>
      <c r="AK18" s="1136"/>
      <c r="AL18" s="1137"/>
      <c r="AM18" s="1137"/>
      <c r="AN18" s="1137"/>
      <c r="AO18" s="1137"/>
      <c r="AP18" s="1137"/>
      <c r="AQ18" s="1137"/>
      <c r="AR18" s="1137"/>
      <c r="AS18" s="1137"/>
      <c r="AT18" s="1137"/>
      <c r="AU18" s="1134"/>
      <c r="AV18" s="1134"/>
      <c r="AW18" s="1134"/>
      <c r="AX18" s="1134"/>
      <c r="AY18" s="1135"/>
      <c r="AZ18" s="251"/>
      <c r="BA18" s="251"/>
      <c r="BB18" s="251"/>
      <c r="BC18" s="251"/>
      <c r="BD18" s="251"/>
      <c r="BE18" s="252"/>
      <c r="BF18" s="252"/>
      <c r="BG18" s="252"/>
      <c r="BH18" s="252"/>
      <c r="BI18" s="252"/>
      <c r="BJ18" s="252"/>
      <c r="BK18" s="252"/>
      <c r="BL18" s="252"/>
      <c r="BM18" s="252"/>
      <c r="BN18" s="252"/>
      <c r="BO18" s="252"/>
      <c r="BP18" s="252"/>
      <c r="BQ18" s="261">
        <v>12</v>
      </c>
      <c r="BR18" s="262"/>
      <c r="BS18" s="1046"/>
      <c r="BT18" s="1047"/>
      <c r="BU18" s="1047"/>
      <c r="BV18" s="1047"/>
      <c r="BW18" s="1047"/>
      <c r="BX18" s="1047"/>
      <c r="BY18" s="1047"/>
      <c r="BZ18" s="1047"/>
      <c r="CA18" s="1047"/>
      <c r="CB18" s="1047"/>
      <c r="CC18" s="1047"/>
      <c r="CD18" s="1047"/>
      <c r="CE18" s="1047"/>
      <c r="CF18" s="1047"/>
      <c r="CG18" s="104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3"/>
    </row>
    <row r="19" spans="1:131" s="254" customFormat="1" ht="26.25" customHeight="1">
      <c r="A19" s="260">
        <v>13</v>
      </c>
      <c r="B19" s="1077"/>
      <c r="C19" s="1078"/>
      <c r="D19" s="1078"/>
      <c r="E19" s="1078"/>
      <c r="F19" s="1078"/>
      <c r="G19" s="1078"/>
      <c r="H19" s="1078"/>
      <c r="I19" s="1078"/>
      <c r="J19" s="1078"/>
      <c r="K19" s="1078"/>
      <c r="L19" s="1078"/>
      <c r="M19" s="1078"/>
      <c r="N19" s="1078"/>
      <c r="O19" s="1078"/>
      <c r="P19" s="1079"/>
      <c r="Q19" s="1094"/>
      <c r="R19" s="1095"/>
      <c r="S19" s="1095"/>
      <c r="T19" s="1095"/>
      <c r="U19" s="1095"/>
      <c r="V19" s="1095"/>
      <c r="W19" s="1095"/>
      <c r="X19" s="1095"/>
      <c r="Y19" s="1095"/>
      <c r="Z19" s="1095"/>
      <c r="AA19" s="1095"/>
      <c r="AB19" s="1095"/>
      <c r="AC19" s="1095"/>
      <c r="AD19" s="1095"/>
      <c r="AE19" s="1096"/>
      <c r="AF19" s="1083"/>
      <c r="AG19" s="1084"/>
      <c r="AH19" s="1084"/>
      <c r="AI19" s="1084"/>
      <c r="AJ19" s="1085"/>
      <c r="AK19" s="1136"/>
      <c r="AL19" s="1137"/>
      <c r="AM19" s="1137"/>
      <c r="AN19" s="1137"/>
      <c r="AO19" s="1137"/>
      <c r="AP19" s="1137"/>
      <c r="AQ19" s="1137"/>
      <c r="AR19" s="1137"/>
      <c r="AS19" s="1137"/>
      <c r="AT19" s="1137"/>
      <c r="AU19" s="1134"/>
      <c r="AV19" s="1134"/>
      <c r="AW19" s="1134"/>
      <c r="AX19" s="1134"/>
      <c r="AY19" s="1135"/>
      <c r="AZ19" s="251"/>
      <c r="BA19" s="251"/>
      <c r="BB19" s="251"/>
      <c r="BC19" s="251"/>
      <c r="BD19" s="251"/>
      <c r="BE19" s="252"/>
      <c r="BF19" s="252"/>
      <c r="BG19" s="252"/>
      <c r="BH19" s="252"/>
      <c r="BI19" s="252"/>
      <c r="BJ19" s="252"/>
      <c r="BK19" s="252"/>
      <c r="BL19" s="252"/>
      <c r="BM19" s="252"/>
      <c r="BN19" s="252"/>
      <c r="BO19" s="252"/>
      <c r="BP19" s="252"/>
      <c r="BQ19" s="261">
        <v>13</v>
      </c>
      <c r="BR19" s="262"/>
      <c r="BS19" s="1046"/>
      <c r="BT19" s="1047"/>
      <c r="BU19" s="1047"/>
      <c r="BV19" s="1047"/>
      <c r="BW19" s="1047"/>
      <c r="BX19" s="1047"/>
      <c r="BY19" s="1047"/>
      <c r="BZ19" s="1047"/>
      <c r="CA19" s="1047"/>
      <c r="CB19" s="1047"/>
      <c r="CC19" s="1047"/>
      <c r="CD19" s="1047"/>
      <c r="CE19" s="1047"/>
      <c r="CF19" s="1047"/>
      <c r="CG19" s="104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3"/>
    </row>
    <row r="20" spans="1:131" s="254" customFormat="1" ht="26.25" customHeight="1">
      <c r="A20" s="260">
        <v>14</v>
      </c>
      <c r="B20" s="1077"/>
      <c r="C20" s="1078"/>
      <c r="D20" s="1078"/>
      <c r="E20" s="1078"/>
      <c r="F20" s="1078"/>
      <c r="G20" s="1078"/>
      <c r="H20" s="1078"/>
      <c r="I20" s="1078"/>
      <c r="J20" s="1078"/>
      <c r="K20" s="1078"/>
      <c r="L20" s="1078"/>
      <c r="M20" s="1078"/>
      <c r="N20" s="1078"/>
      <c r="O20" s="1078"/>
      <c r="P20" s="1079"/>
      <c r="Q20" s="1094"/>
      <c r="R20" s="1095"/>
      <c r="S20" s="1095"/>
      <c r="T20" s="1095"/>
      <c r="U20" s="1095"/>
      <c r="V20" s="1095"/>
      <c r="W20" s="1095"/>
      <c r="X20" s="1095"/>
      <c r="Y20" s="1095"/>
      <c r="Z20" s="1095"/>
      <c r="AA20" s="1095"/>
      <c r="AB20" s="1095"/>
      <c r="AC20" s="1095"/>
      <c r="AD20" s="1095"/>
      <c r="AE20" s="1096"/>
      <c r="AF20" s="1083"/>
      <c r="AG20" s="1084"/>
      <c r="AH20" s="1084"/>
      <c r="AI20" s="1084"/>
      <c r="AJ20" s="1085"/>
      <c r="AK20" s="1136"/>
      <c r="AL20" s="1137"/>
      <c r="AM20" s="1137"/>
      <c r="AN20" s="1137"/>
      <c r="AO20" s="1137"/>
      <c r="AP20" s="1137"/>
      <c r="AQ20" s="1137"/>
      <c r="AR20" s="1137"/>
      <c r="AS20" s="1137"/>
      <c r="AT20" s="1137"/>
      <c r="AU20" s="1134"/>
      <c r="AV20" s="1134"/>
      <c r="AW20" s="1134"/>
      <c r="AX20" s="1134"/>
      <c r="AY20" s="1135"/>
      <c r="AZ20" s="251"/>
      <c r="BA20" s="251"/>
      <c r="BB20" s="251"/>
      <c r="BC20" s="251"/>
      <c r="BD20" s="251"/>
      <c r="BE20" s="252"/>
      <c r="BF20" s="252"/>
      <c r="BG20" s="252"/>
      <c r="BH20" s="252"/>
      <c r="BI20" s="252"/>
      <c r="BJ20" s="252"/>
      <c r="BK20" s="252"/>
      <c r="BL20" s="252"/>
      <c r="BM20" s="252"/>
      <c r="BN20" s="252"/>
      <c r="BO20" s="252"/>
      <c r="BP20" s="252"/>
      <c r="BQ20" s="261">
        <v>14</v>
      </c>
      <c r="BR20" s="262"/>
      <c r="BS20" s="1046"/>
      <c r="BT20" s="1047"/>
      <c r="BU20" s="1047"/>
      <c r="BV20" s="1047"/>
      <c r="BW20" s="1047"/>
      <c r="BX20" s="1047"/>
      <c r="BY20" s="1047"/>
      <c r="BZ20" s="1047"/>
      <c r="CA20" s="1047"/>
      <c r="CB20" s="1047"/>
      <c r="CC20" s="1047"/>
      <c r="CD20" s="1047"/>
      <c r="CE20" s="1047"/>
      <c r="CF20" s="1047"/>
      <c r="CG20" s="104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3"/>
    </row>
    <row r="21" spans="1:131" s="254" customFormat="1" ht="26.25" customHeight="1" thickBot="1">
      <c r="A21" s="260">
        <v>15</v>
      </c>
      <c r="B21" s="1077"/>
      <c r="C21" s="1078"/>
      <c r="D21" s="1078"/>
      <c r="E21" s="1078"/>
      <c r="F21" s="1078"/>
      <c r="G21" s="1078"/>
      <c r="H21" s="1078"/>
      <c r="I21" s="1078"/>
      <c r="J21" s="1078"/>
      <c r="K21" s="1078"/>
      <c r="L21" s="1078"/>
      <c r="M21" s="1078"/>
      <c r="N21" s="1078"/>
      <c r="O21" s="1078"/>
      <c r="P21" s="1079"/>
      <c r="Q21" s="1094"/>
      <c r="R21" s="1095"/>
      <c r="S21" s="1095"/>
      <c r="T21" s="1095"/>
      <c r="U21" s="1095"/>
      <c r="V21" s="1095"/>
      <c r="W21" s="1095"/>
      <c r="X21" s="1095"/>
      <c r="Y21" s="1095"/>
      <c r="Z21" s="1095"/>
      <c r="AA21" s="1095"/>
      <c r="AB21" s="1095"/>
      <c r="AC21" s="1095"/>
      <c r="AD21" s="1095"/>
      <c r="AE21" s="1096"/>
      <c r="AF21" s="1083"/>
      <c r="AG21" s="1084"/>
      <c r="AH21" s="1084"/>
      <c r="AI21" s="1084"/>
      <c r="AJ21" s="1085"/>
      <c r="AK21" s="1136"/>
      <c r="AL21" s="1137"/>
      <c r="AM21" s="1137"/>
      <c r="AN21" s="1137"/>
      <c r="AO21" s="1137"/>
      <c r="AP21" s="1137"/>
      <c r="AQ21" s="1137"/>
      <c r="AR21" s="1137"/>
      <c r="AS21" s="1137"/>
      <c r="AT21" s="1137"/>
      <c r="AU21" s="1134"/>
      <c r="AV21" s="1134"/>
      <c r="AW21" s="1134"/>
      <c r="AX21" s="1134"/>
      <c r="AY21" s="1135"/>
      <c r="AZ21" s="251"/>
      <c r="BA21" s="251"/>
      <c r="BB21" s="251"/>
      <c r="BC21" s="251"/>
      <c r="BD21" s="251"/>
      <c r="BE21" s="252"/>
      <c r="BF21" s="252"/>
      <c r="BG21" s="252"/>
      <c r="BH21" s="252"/>
      <c r="BI21" s="252"/>
      <c r="BJ21" s="252"/>
      <c r="BK21" s="252"/>
      <c r="BL21" s="252"/>
      <c r="BM21" s="252"/>
      <c r="BN21" s="252"/>
      <c r="BO21" s="252"/>
      <c r="BP21" s="252"/>
      <c r="BQ21" s="261">
        <v>15</v>
      </c>
      <c r="BR21" s="262"/>
      <c r="BS21" s="1046"/>
      <c r="BT21" s="1047"/>
      <c r="BU21" s="1047"/>
      <c r="BV21" s="1047"/>
      <c r="BW21" s="1047"/>
      <c r="BX21" s="1047"/>
      <c r="BY21" s="1047"/>
      <c r="BZ21" s="1047"/>
      <c r="CA21" s="1047"/>
      <c r="CB21" s="1047"/>
      <c r="CC21" s="1047"/>
      <c r="CD21" s="1047"/>
      <c r="CE21" s="1047"/>
      <c r="CF21" s="1047"/>
      <c r="CG21" s="104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3"/>
    </row>
    <row r="22" spans="1:131" s="254" customFormat="1" ht="26.25" customHeight="1">
      <c r="A22" s="260">
        <v>16</v>
      </c>
      <c r="B22" s="1077"/>
      <c r="C22" s="1078"/>
      <c r="D22" s="1078"/>
      <c r="E22" s="1078"/>
      <c r="F22" s="1078"/>
      <c r="G22" s="1078"/>
      <c r="H22" s="1078"/>
      <c r="I22" s="1078"/>
      <c r="J22" s="1078"/>
      <c r="K22" s="1078"/>
      <c r="L22" s="1078"/>
      <c r="M22" s="1078"/>
      <c r="N22" s="1078"/>
      <c r="O22" s="1078"/>
      <c r="P22" s="1079"/>
      <c r="Q22" s="1131"/>
      <c r="R22" s="1132"/>
      <c r="S22" s="1132"/>
      <c r="T22" s="1132"/>
      <c r="U22" s="1132"/>
      <c r="V22" s="1132"/>
      <c r="W22" s="1132"/>
      <c r="X22" s="1132"/>
      <c r="Y22" s="1132"/>
      <c r="Z22" s="1132"/>
      <c r="AA22" s="1132"/>
      <c r="AB22" s="1132"/>
      <c r="AC22" s="1132"/>
      <c r="AD22" s="1132"/>
      <c r="AE22" s="1133"/>
      <c r="AF22" s="1083"/>
      <c r="AG22" s="1084"/>
      <c r="AH22" s="1084"/>
      <c r="AI22" s="1084"/>
      <c r="AJ22" s="1085"/>
      <c r="AK22" s="1127"/>
      <c r="AL22" s="1128"/>
      <c r="AM22" s="1128"/>
      <c r="AN22" s="1128"/>
      <c r="AO22" s="1128"/>
      <c r="AP22" s="1128"/>
      <c r="AQ22" s="1128"/>
      <c r="AR22" s="1128"/>
      <c r="AS22" s="1128"/>
      <c r="AT22" s="1128"/>
      <c r="AU22" s="1129"/>
      <c r="AV22" s="1129"/>
      <c r="AW22" s="1129"/>
      <c r="AX22" s="1129"/>
      <c r="AY22" s="1130"/>
      <c r="AZ22" s="1073" t="s">
        <v>388</v>
      </c>
      <c r="BA22" s="1073"/>
      <c r="BB22" s="1073"/>
      <c r="BC22" s="1073"/>
      <c r="BD22" s="1074"/>
      <c r="BE22" s="252"/>
      <c r="BF22" s="252"/>
      <c r="BG22" s="252"/>
      <c r="BH22" s="252"/>
      <c r="BI22" s="252"/>
      <c r="BJ22" s="252"/>
      <c r="BK22" s="252"/>
      <c r="BL22" s="252"/>
      <c r="BM22" s="252"/>
      <c r="BN22" s="252"/>
      <c r="BO22" s="252"/>
      <c r="BP22" s="252"/>
      <c r="BQ22" s="261">
        <v>16</v>
      </c>
      <c r="BR22" s="262"/>
      <c r="BS22" s="1046"/>
      <c r="BT22" s="1047"/>
      <c r="BU22" s="1047"/>
      <c r="BV22" s="1047"/>
      <c r="BW22" s="1047"/>
      <c r="BX22" s="1047"/>
      <c r="BY22" s="1047"/>
      <c r="BZ22" s="1047"/>
      <c r="CA22" s="1047"/>
      <c r="CB22" s="1047"/>
      <c r="CC22" s="1047"/>
      <c r="CD22" s="1047"/>
      <c r="CE22" s="1047"/>
      <c r="CF22" s="1047"/>
      <c r="CG22" s="104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3"/>
    </row>
    <row r="23" spans="1:131" s="254" customFormat="1" ht="26.25" customHeight="1" thickBot="1">
      <c r="A23" s="263" t="s">
        <v>389</v>
      </c>
      <c r="B23" s="1006" t="s">
        <v>390</v>
      </c>
      <c r="C23" s="1007"/>
      <c r="D23" s="1007"/>
      <c r="E23" s="1007"/>
      <c r="F23" s="1007"/>
      <c r="G23" s="1007"/>
      <c r="H23" s="1007"/>
      <c r="I23" s="1007"/>
      <c r="J23" s="1007"/>
      <c r="K23" s="1007"/>
      <c r="L23" s="1007"/>
      <c r="M23" s="1007"/>
      <c r="N23" s="1007"/>
      <c r="O23" s="1007"/>
      <c r="P23" s="1008"/>
      <c r="Q23" s="1118">
        <v>7034</v>
      </c>
      <c r="R23" s="1119"/>
      <c r="S23" s="1119"/>
      <c r="T23" s="1119"/>
      <c r="U23" s="1119"/>
      <c r="V23" s="1119">
        <v>6832</v>
      </c>
      <c r="W23" s="1119"/>
      <c r="X23" s="1119"/>
      <c r="Y23" s="1119"/>
      <c r="Z23" s="1119"/>
      <c r="AA23" s="1119">
        <v>202</v>
      </c>
      <c r="AB23" s="1119"/>
      <c r="AC23" s="1119"/>
      <c r="AD23" s="1119"/>
      <c r="AE23" s="1120"/>
      <c r="AF23" s="1121">
        <v>83</v>
      </c>
      <c r="AG23" s="1119"/>
      <c r="AH23" s="1119"/>
      <c r="AI23" s="1119"/>
      <c r="AJ23" s="1122"/>
      <c r="AK23" s="1123"/>
      <c r="AL23" s="1124"/>
      <c r="AM23" s="1124"/>
      <c r="AN23" s="1124"/>
      <c r="AO23" s="1124"/>
      <c r="AP23" s="1119">
        <v>10688</v>
      </c>
      <c r="AQ23" s="1119"/>
      <c r="AR23" s="1119"/>
      <c r="AS23" s="1119"/>
      <c r="AT23" s="1119"/>
      <c r="AU23" s="1125"/>
      <c r="AV23" s="1125"/>
      <c r="AW23" s="1125"/>
      <c r="AX23" s="1125"/>
      <c r="AY23" s="1126"/>
      <c r="AZ23" s="1115" t="s">
        <v>391</v>
      </c>
      <c r="BA23" s="1116"/>
      <c r="BB23" s="1116"/>
      <c r="BC23" s="1116"/>
      <c r="BD23" s="1117"/>
      <c r="BE23" s="252"/>
      <c r="BF23" s="252"/>
      <c r="BG23" s="252"/>
      <c r="BH23" s="252"/>
      <c r="BI23" s="252"/>
      <c r="BJ23" s="252"/>
      <c r="BK23" s="252"/>
      <c r="BL23" s="252"/>
      <c r="BM23" s="252"/>
      <c r="BN23" s="252"/>
      <c r="BO23" s="252"/>
      <c r="BP23" s="252"/>
      <c r="BQ23" s="261">
        <v>17</v>
      </c>
      <c r="BR23" s="262"/>
      <c r="BS23" s="1046"/>
      <c r="BT23" s="1047"/>
      <c r="BU23" s="1047"/>
      <c r="BV23" s="1047"/>
      <c r="BW23" s="1047"/>
      <c r="BX23" s="1047"/>
      <c r="BY23" s="1047"/>
      <c r="BZ23" s="1047"/>
      <c r="CA23" s="1047"/>
      <c r="CB23" s="1047"/>
      <c r="CC23" s="1047"/>
      <c r="CD23" s="1047"/>
      <c r="CE23" s="1047"/>
      <c r="CF23" s="1047"/>
      <c r="CG23" s="104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3"/>
    </row>
    <row r="24" spans="1:131" s="254" customFormat="1" ht="26.25" customHeight="1">
      <c r="A24" s="1114" t="s">
        <v>392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1"/>
      <c r="BA24" s="251"/>
      <c r="BB24" s="251"/>
      <c r="BC24" s="251"/>
      <c r="BD24" s="251"/>
      <c r="BE24" s="252"/>
      <c r="BF24" s="252"/>
      <c r="BG24" s="252"/>
      <c r="BH24" s="252"/>
      <c r="BI24" s="252"/>
      <c r="BJ24" s="252"/>
      <c r="BK24" s="252"/>
      <c r="BL24" s="252"/>
      <c r="BM24" s="252"/>
      <c r="BN24" s="252"/>
      <c r="BO24" s="252"/>
      <c r="BP24" s="252"/>
      <c r="BQ24" s="261">
        <v>18</v>
      </c>
      <c r="BR24" s="262"/>
      <c r="BS24" s="1046"/>
      <c r="BT24" s="1047"/>
      <c r="BU24" s="1047"/>
      <c r="BV24" s="1047"/>
      <c r="BW24" s="1047"/>
      <c r="BX24" s="1047"/>
      <c r="BY24" s="1047"/>
      <c r="BZ24" s="1047"/>
      <c r="CA24" s="1047"/>
      <c r="CB24" s="1047"/>
      <c r="CC24" s="1047"/>
      <c r="CD24" s="1047"/>
      <c r="CE24" s="1047"/>
      <c r="CF24" s="1047"/>
      <c r="CG24" s="104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3"/>
    </row>
    <row r="25" spans="1:131" s="246" customFormat="1" ht="26.25" customHeight="1" thickBot="1">
      <c r="A25" s="1113" t="s">
        <v>393</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1"/>
      <c r="BK25" s="251"/>
      <c r="BL25" s="251"/>
      <c r="BM25" s="251"/>
      <c r="BN25" s="251"/>
      <c r="BO25" s="264"/>
      <c r="BP25" s="264"/>
      <c r="BQ25" s="261">
        <v>19</v>
      </c>
      <c r="BR25" s="262"/>
      <c r="BS25" s="1046"/>
      <c r="BT25" s="1047"/>
      <c r="BU25" s="1047"/>
      <c r="BV25" s="1047"/>
      <c r="BW25" s="1047"/>
      <c r="BX25" s="1047"/>
      <c r="BY25" s="1047"/>
      <c r="BZ25" s="1047"/>
      <c r="CA25" s="1047"/>
      <c r="CB25" s="1047"/>
      <c r="CC25" s="1047"/>
      <c r="CD25" s="1047"/>
      <c r="CE25" s="1047"/>
      <c r="CF25" s="1047"/>
      <c r="CG25" s="104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5"/>
    </row>
    <row r="26" spans="1:131" s="246" customFormat="1" ht="26.25" customHeight="1">
      <c r="A26" s="1049" t="s">
        <v>368</v>
      </c>
      <c r="B26" s="1050"/>
      <c r="C26" s="1050"/>
      <c r="D26" s="1050"/>
      <c r="E26" s="1050"/>
      <c r="F26" s="1050"/>
      <c r="G26" s="1050"/>
      <c r="H26" s="1050"/>
      <c r="I26" s="1050"/>
      <c r="J26" s="1050"/>
      <c r="K26" s="1050"/>
      <c r="L26" s="1050"/>
      <c r="M26" s="1050"/>
      <c r="N26" s="1050"/>
      <c r="O26" s="1050"/>
      <c r="P26" s="1051"/>
      <c r="Q26" s="1055" t="s">
        <v>394</v>
      </c>
      <c r="R26" s="1056"/>
      <c r="S26" s="1056"/>
      <c r="T26" s="1056"/>
      <c r="U26" s="1057"/>
      <c r="V26" s="1055" t="s">
        <v>395</v>
      </c>
      <c r="W26" s="1056"/>
      <c r="X26" s="1056"/>
      <c r="Y26" s="1056"/>
      <c r="Z26" s="1057"/>
      <c r="AA26" s="1055" t="s">
        <v>396</v>
      </c>
      <c r="AB26" s="1056"/>
      <c r="AC26" s="1056"/>
      <c r="AD26" s="1056"/>
      <c r="AE26" s="1056"/>
      <c r="AF26" s="1109" t="s">
        <v>397</v>
      </c>
      <c r="AG26" s="1062"/>
      <c r="AH26" s="1062"/>
      <c r="AI26" s="1062"/>
      <c r="AJ26" s="1110"/>
      <c r="AK26" s="1056" t="s">
        <v>398</v>
      </c>
      <c r="AL26" s="1056"/>
      <c r="AM26" s="1056"/>
      <c r="AN26" s="1056"/>
      <c r="AO26" s="1057"/>
      <c r="AP26" s="1055" t="s">
        <v>399</v>
      </c>
      <c r="AQ26" s="1056"/>
      <c r="AR26" s="1056"/>
      <c r="AS26" s="1056"/>
      <c r="AT26" s="1057"/>
      <c r="AU26" s="1055" t="s">
        <v>400</v>
      </c>
      <c r="AV26" s="1056"/>
      <c r="AW26" s="1056"/>
      <c r="AX26" s="1056"/>
      <c r="AY26" s="1057"/>
      <c r="AZ26" s="1055" t="s">
        <v>401</v>
      </c>
      <c r="BA26" s="1056"/>
      <c r="BB26" s="1056"/>
      <c r="BC26" s="1056"/>
      <c r="BD26" s="1057"/>
      <c r="BE26" s="1055" t="s">
        <v>375</v>
      </c>
      <c r="BF26" s="1056"/>
      <c r="BG26" s="1056"/>
      <c r="BH26" s="1056"/>
      <c r="BI26" s="1068"/>
      <c r="BJ26" s="251"/>
      <c r="BK26" s="251"/>
      <c r="BL26" s="251"/>
      <c r="BM26" s="251"/>
      <c r="BN26" s="251"/>
      <c r="BO26" s="264"/>
      <c r="BP26" s="264"/>
      <c r="BQ26" s="261">
        <v>20</v>
      </c>
      <c r="BR26" s="262"/>
      <c r="BS26" s="1046"/>
      <c r="BT26" s="1047"/>
      <c r="BU26" s="1047"/>
      <c r="BV26" s="1047"/>
      <c r="BW26" s="1047"/>
      <c r="BX26" s="1047"/>
      <c r="BY26" s="1047"/>
      <c r="BZ26" s="1047"/>
      <c r="CA26" s="1047"/>
      <c r="CB26" s="1047"/>
      <c r="CC26" s="1047"/>
      <c r="CD26" s="1047"/>
      <c r="CE26" s="1047"/>
      <c r="CF26" s="1047"/>
      <c r="CG26" s="104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5"/>
    </row>
    <row r="27" spans="1:131" s="246"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1"/>
      <c r="AG27" s="1065"/>
      <c r="AH27" s="1065"/>
      <c r="AI27" s="1065"/>
      <c r="AJ27" s="1112"/>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69"/>
      <c r="BJ27" s="251"/>
      <c r="BK27" s="251"/>
      <c r="BL27" s="251"/>
      <c r="BM27" s="251"/>
      <c r="BN27" s="251"/>
      <c r="BO27" s="264"/>
      <c r="BP27" s="264"/>
      <c r="BQ27" s="261">
        <v>21</v>
      </c>
      <c r="BR27" s="262"/>
      <c r="BS27" s="1046"/>
      <c r="BT27" s="1047"/>
      <c r="BU27" s="1047"/>
      <c r="BV27" s="1047"/>
      <c r="BW27" s="1047"/>
      <c r="BX27" s="1047"/>
      <c r="BY27" s="1047"/>
      <c r="BZ27" s="1047"/>
      <c r="CA27" s="1047"/>
      <c r="CB27" s="1047"/>
      <c r="CC27" s="1047"/>
      <c r="CD27" s="1047"/>
      <c r="CE27" s="1047"/>
      <c r="CF27" s="1047"/>
      <c r="CG27" s="104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5"/>
    </row>
    <row r="28" spans="1:131" s="246" customFormat="1" ht="26.25" customHeight="1" thickTop="1">
      <c r="A28" s="265">
        <v>1</v>
      </c>
      <c r="B28" s="1099" t="s">
        <v>402</v>
      </c>
      <c r="C28" s="1100"/>
      <c r="D28" s="1100"/>
      <c r="E28" s="1100"/>
      <c r="F28" s="1100"/>
      <c r="G28" s="1100"/>
      <c r="H28" s="1100"/>
      <c r="I28" s="1100"/>
      <c r="J28" s="1100"/>
      <c r="K28" s="1100"/>
      <c r="L28" s="1100"/>
      <c r="M28" s="1100"/>
      <c r="N28" s="1100"/>
      <c r="O28" s="1100"/>
      <c r="P28" s="1101"/>
      <c r="Q28" s="1102">
        <v>993</v>
      </c>
      <c r="R28" s="1103"/>
      <c r="S28" s="1103"/>
      <c r="T28" s="1103"/>
      <c r="U28" s="1103"/>
      <c r="V28" s="1103">
        <v>968</v>
      </c>
      <c r="W28" s="1103"/>
      <c r="X28" s="1103"/>
      <c r="Y28" s="1103"/>
      <c r="Z28" s="1103"/>
      <c r="AA28" s="1103">
        <v>25</v>
      </c>
      <c r="AB28" s="1103"/>
      <c r="AC28" s="1103"/>
      <c r="AD28" s="1103"/>
      <c r="AE28" s="1104"/>
      <c r="AF28" s="1105">
        <v>25</v>
      </c>
      <c r="AG28" s="1103"/>
      <c r="AH28" s="1103"/>
      <c r="AI28" s="1103"/>
      <c r="AJ28" s="1106"/>
      <c r="AK28" s="1107">
        <v>102</v>
      </c>
      <c r="AL28" s="1108"/>
      <c r="AM28" s="1108"/>
      <c r="AN28" s="1108"/>
      <c r="AO28" s="1108"/>
      <c r="AP28" s="1108" t="s">
        <v>527</v>
      </c>
      <c r="AQ28" s="1108"/>
      <c r="AR28" s="1108"/>
      <c r="AS28" s="1108"/>
      <c r="AT28" s="1108"/>
      <c r="AU28" s="1108" t="s">
        <v>527</v>
      </c>
      <c r="AV28" s="1108"/>
      <c r="AW28" s="1108"/>
      <c r="AX28" s="1108"/>
      <c r="AY28" s="1108"/>
      <c r="AZ28" s="1156" t="s">
        <v>527</v>
      </c>
      <c r="BA28" s="1156"/>
      <c r="BB28" s="1156"/>
      <c r="BC28" s="1156"/>
      <c r="BD28" s="1156"/>
      <c r="BE28" s="1097"/>
      <c r="BF28" s="1097"/>
      <c r="BG28" s="1097"/>
      <c r="BH28" s="1097"/>
      <c r="BI28" s="1098"/>
      <c r="BJ28" s="251"/>
      <c r="BK28" s="251"/>
      <c r="BL28" s="251"/>
      <c r="BM28" s="251"/>
      <c r="BN28" s="251"/>
      <c r="BO28" s="264"/>
      <c r="BP28" s="264"/>
      <c r="BQ28" s="261">
        <v>22</v>
      </c>
      <c r="BR28" s="262"/>
      <c r="BS28" s="1046"/>
      <c r="BT28" s="1047"/>
      <c r="BU28" s="1047"/>
      <c r="BV28" s="1047"/>
      <c r="BW28" s="1047"/>
      <c r="BX28" s="1047"/>
      <c r="BY28" s="1047"/>
      <c r="BZ28" s="1047"/>
      <c r="CA28" s="1047"/>
      <c r="CB28" s="1047"/>
      <c r="CC28" s="1047"/>
      <c r="CD28" s="1047"/>
      <c r="CE28" s="1047"/>
      <c r="CF28" s="1047"/>
      <c r="CG28" s="104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5"/>
    </row>
    <row r="29" spans="1:131" s="246" customFormat="1" ht="26.25" customHeight="1">
      <c r="A29" s="265">
        <v>2</v>
      </c>
      <c r="B29" s="1077" t="s">
        <v>403</v>
      </c>
      <c r="C29" s="1078"/>
      <c r="D29" s="1078"/>
      <c r="E29" s="1078"/>
      <c r="F29" s="1078"/>
      <c r="G29" s="1078"/>
      <c r="H29" s="1078"/>
      <c r="I29" s="1078"/>
      <c r="J29" s="1078"/>
      <c r="K29" s="1078"/>
      <c r="L29" s="1078"/>
      <c r="M29" s="1078"/>
      <c r="N29" s="1078"/>
      <c r="O29" s="1078"/>
      <c r="P29" s="1079"/>
      <c r="Q29" s="1094">
        <v>874</v>
      </c>
      <c r="R29" s="1095"/>
      <c r="S29" s="1095"/>
      <c r="T29" s="1095"/>
      <c r="U29" s="1095"/>
      <c r="V29" s="1095">
        <v>870</v>
      </c>
      <c r="W29" s="1095"/>
      <c r="X29" s="1095"/>
      <c r="Y29" s="1095"/>
      <c r="Z29" s="1095"/>
      <c r="AA29" s="1095">
        <v>4</v>
      </c>
      <c r="AB29" s="1095"/>
      <c r="AC29" s="1095"/>
      <c r="AD29" s="1095"/>
      <c r="AE29" s="1096"/>
      <c r="AF29" s="1083">
        <v>4</v>
      </c>
      <c r="AG29" s="1084"/>
      <c r="AH29" s="1084"/>
      <c r="AI29" s="1084"/>
      <c r="AJ29" s="1085"/>
      <c r="AK29" s="767">
        <v>156</v>
      </c>
      <c r="AL29" s="768"/>
      <c r="AM29" s="768"/>
      <c r="AN29" s="768"/>
      <c r="AO29" s="768"/>
      <c r="AP29" s="768" t="s">
        <v>527</v>
      </c>
      <c r="AQ29" s="768"/>
      <c r="AR29" s="768"/>
      <c r="AS29" s="768"/>
      <c r="AT29" s="768"/>
      <c r="AU29" s="768" t="s">
        <v>527</v>
      </c>
      <c r="AV29" s="768"/>
      <c r="AW29" s="768"/>
      <c r="AX29" s="768"/>
      <c r="AY29" s="768"/>
      <c r="AZ29" s="1093" t="s">
        <v>527</v>
      </c>
      <c r="BA29" s="1093"/>
      <c r="BB29" s="1093"/>
      <c r="BC29" s="1093"/>
      <c r="BD29" s="1093"/>
      <c r="BE29" s="1070"/>
      <c r="BF29" s="1070"/>
      <c r="BG29" s="1070"/>
      <c r="BH29" s="1070"/>
      <c r="BI29" s="1071"/>
      <c r="BJ29" s="251"/>
      <c r="BK29" s="251"/>
      <c r="BL29" s="251"/>
      <c r="BM29" s="251"/>
      <c r="BN29" s="251"/>
      <c r="BO29" s="264"/>
      <c r="BP29" s="264"/>
      <c r="BQ29" s="261">
        <v>23</v>
      </c>
      <c r="BR29" s="262"/>
      <c r="BS29" s="1046"/>
      <c r="BT29" s="1047"/>
      <c r="BU29" s="1047"/>
      <c r="BV29" s="1047"/>
      <c r="BW29" s="1047"/>
      <c r="BX29" s="1047"/>
      <c r="BY29" s="1047"/>
      <c r="BZ29" s="1047"/>
      <c r="CA29" s="1047"/>
      <c r="CB29" s="1047"/>
      <c r="CC29" s="1047"/>
      <c r="CD29" s="1047"/>
      <c r="CE29" s="1047"/>
      <c r="CF29" s="1047"/>
      <c r="CG29" s="104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5"/>
    </row>
    <row r="30" spans="1:131" s="246" customFormat="1" ht="26.25" customHeight="1">
      <c r="A30" s="265">
        <v>3</v>
      </c>
      <c r="B30" s="1077" t="s">
        <v>404</v>
      </c>
      <c r="C30" s="1078"/>
      <c r="D30" s="1078"/>
      <c r="E30" s="1078"/>
      <c r="F30" s="1078"/>
      <c r="G30" s="1078"/>
      <c r="H30" s="1078"/>
      <c r="I30" s="1078"/>
      <c r="J30" s="1078"/>
      <c r="K30" s="1078"/>
      <c r="L30" s="1078"/>
      <c r="M30" s="1078"/>
      <c r="N30" s="1078"/>
      <c r="O30" s="1078"/>
      <c r="P30" s="1079"/>
      <c r="Q30" s="1094">
        <v>42</v>
      </c>
      <c r="R30" s="1095"/>
      <c r="S30" s="1095"/>
      <c r="T30" s="1095"/>
      <c r="U30" s="1095"/>
      <c r="V30" s="1095">
        <v>41</v>
      </c>
      <c r="W30" s="1095"/>
      <c r="X30" s="1095"/>
      <c r="Y30" s="1095"/>
      <c r="Z30" s="1095"/>
      <c r="AA30" s="1095">
        <v>1</v>
      </c>
      <c r="AB30" s="1095"/>
      <c r="AC30" s="1095"/>
      <c r="AD30" s="1095"/>
      <c r="AE30" s="1096"/>
      <c r="AF30" s="1083">
        <v>1</v>
      </c>
      <c r="AG30" s="1084"/>
      <c r="AH30" s="1084"/>
      <c r="AI30" s="1084"/>
      <c r="AJ30" s="1085"/>
      <c r="AK30" s="767">
        <v>22</v>
      </c>
      <c r="AL30" s="768"/>
      <c r="AM30" s="768"/>
      <c r="AN30" s="768"/>
      <c r="AO30" s="768"/>
      <c r="AP30" s="768" t="s">
        <v>527</v>
      </c>
      <c r="AQ30" s="768"/>
      <c r="AR30" s="768"/>
      <c r="AS30" s="768"/>
      <c r="AT30" s="768"/>
      <c r="AU30" s="768" t="s">
        <v>527</v>
      </c>
      <c r="AV30" s="768"/>
      <c r="AW30" s="768"/>
      <c r="AX30" s="768"/>
      <c r="AY30" s="768"/>
      <c r="AZ30" s="1093" t="s">
        <v>527</v>
      </c>
      <c r="BA30" s="1093"/>
      <c r="BB30" s="1093"/>
      <c r="BC30" s="1093"/>
      <c r="BD30" s="1093"/>
      <c r="BE30" s="1070"/>
      <c r="BF30" s="1070"/>
      <c r="BG30" s="1070"/>
      <c r="BH30" s="1070"/>
      <c r="BI30" s="1071"/>
      <c r="BJ30" s="251"/>
      <c r="BK30" s="251"/>
      <c r="BL30" s="251"/>
      <c r="BM30" s="251"/>
      <c r="BN30" s="251"/>
      <c r="BO30" s="264"/>
      <c r="BP30" s="264"/>
      <c r="BQ30" s="261">
        <v>24</v>
      </c>
      <c r="BR30" s="262"/>
      <c r="BS30" s="1046"/>
      <c r="BT30" s="1047"/>
      <c r="BU30" s="1047"/>
      <c r="BV30" s="1047"/>
      <c r="BW30" s="1047"/>
      <c r="BX30" s="1047"/>
      <c r="BY30" s="1047"/>
      <c r="BZ30" s="1047"/>
      <c r="CA30" s="1047"/>
      <c r="CB30" s="1047"/>
      <c r="CC30" s="1047"/>
      <c r="CD30" s="1047"/>
      <c r="CE30" s="1047"/>
      <c r="CF30" s="1047"/>
      <c r="CG30" s="104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5"/>
    </row>
    <row r="31" spans="1:131" s="246" customFormat="1" ht="26.25" customHeight="1">
      <c r="A31" s="265">
        <v>4</v>
      </c>
      <c r="B31" s="1077" t="s">
        <v>405</v>
      </c>
      <c r="C31" s="1078"/>
      <c r="D31" s="1078"/>
      <c r="E31" s="1078"/>
      <c r="F31" s="1078"/>
      <c r="G31" s="1078"/>
      <c r="H31" s="1078"/>
      <c r="I31" s="1078"/>
      <c r="J31" s="1078"/>
      <c r="K31" s="1078"/>
      <c r="L31" s="1078"/>
      <c r="M31" s="1078"/>
      <c r="N31" s="1078"/>
      <c r="O31" s="1078"/>
      <c r="P31" s="1079"/>
      <c r="Q31" s="1094">
        <v>54</v>
      </c>
      <c r="R31" s="1095"/>
      <c r="S31" s="1095"/>
      <c r="T31" s="1095"/>
      <c r="U31" s="1095"/>
      <c r="V31" s="1095">
        <v>52</v>
      </c>
      <c r="W31" s="1095"/>
      <c r="X31" s="1095"/>
      <c r="Y31" s="1095"/>
      <c r="Z31" s="1095"/>
      <c r="AA31" s="1095">
        <v>2</v>
      </c>
      <c r="AB31" s="1095"/>
      <c r="AC31" s="1095"/>
      <c r="AD31" s="1095"/>
      <c r="AE31" s="1096"/>
      <c r="AF31" s="1083">
        <v>2</v>
      </c>
      <c r="AG31" s="1084"/>
      <c r="AH31" s="1084"/>
      <c r="AI31" s="1084"/>
      <c r="AJ31" s="1085"/>
      <c r="AK31" s="767">
        <v>38</v>
      </c>
      <c r="AL31" s="768"/>
      <c r="AM31" s="768"/>
      <c r="AN31" s="768"/>
      <c r="AO31" s="768"/>
      <c r="AP31" s="768" t="s">
        <v>527</v>
      </c>
      <c r="AQ31" s="768"/>
      <c r="AR31" s="768"/>
      <c r="AS31" s="768"/>
      <c r="AT31" s="768"/>
      <c r="AU31" s="768" t="s">
        <v>527</v>
      </c>
      <c r="AV31" s="768"/>
      <c r="AW31" s="768"/>
      <c r="AX31" s="768"/>
      <c r="AY31" s="768"/>
      <c r="AZ31" s="1093" t="s">
        <v>527</v>
      </c>
      <c r="BA31" s="1093"/>
      <c r="BB31" s="1093"/>
      <c r="BC31" s="1093"/>
      <c r="BD31" s="1093"/>
      <c r="BE31" s="1070"/>
      <c r="BF31" s="1070"/>
      <c r="BG31" s="1070"/>
      <c r="BH31" s="1070"/>
      <c r="BI31" s="1071"/>
      <c r="BJ31" s="251"/>
      <c r="BK31" s="251"/>
      <c r="BL31" s="251"/>
      <c r="BM31" s="251"/>
      <c r="BN31" s="251"/>
      <c r="BO31" s="264"/>
      <c r="BP31" s="264"/>
      <c r="BQ31" s="261">
        <v>25</v>
      </c>
      <c r="BR31" s="262"/>
      <c r="BS31" s="1046"/>
      <c r="BT31" s="1047"/>
      <c r="BU31" s="1047"/>
      <c r="BV31" s="1047"/>
      <c r="BW31" s="1047"/>
      <c r="BX31" s="1047"/>
      <c r="BY31" s="1047"/>
      <c r="BZ31" s="1047"/>
      <c r="CA31" s="1047"/>
      <c r="CB31" s="1047"/>
      <c r="CC31" s="1047"/>
      <c r="CD31" s="1047"/>
      <c r="CE31" s="1047"/>
      <c r="CF31" s="1047"/>
      <c r="CG31" s="104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5"/>
    </row>
    <row r="32" spans="1:131" s="246" customFormat="1" ht="26.25" customHeight="1">
      <c r="A32" s="265">
        <v>5</v>
      </c>
      <c r="B32" s="1077" t="s">
        <v>406</v>
      </c>
      <c r="C32" s="1078"/>
      <c r="D32" s="1078"/>
      <c r="E32" s="1078"/>
      <c r="F32" s="1078"/>
      <c r="G32" s="1078"/>
      <c r="H32" s="1078"/>
      <c r="I32" s="1078"/>
      <c r="J32" s="1078"/>
      <c r="K32" s="1078"/>
      <c r="L32" s="1078"/>
      <c r="M32" s="1078"/>
      <c r="N32" s="1078"/>
      <c r="O32" s="1078"/>
      <c r="P32" s="1079"/>
      <c r="Q32" s="1094">
        <v>409</v>
      </c>
      <c r="R32" s="1095"/>
      <c r="S32" s="1095"/>
      <c r="T32" s="1095"/>
      <c r="U32" s="1095"/>
      <c r="V32" s="1095">
        <v>406</v>
      </c>
      <c r="W32" s="1095"/>
      <c r="X32" s="1095"/>
      <c r="Y32" s="1095"/>
      <c r="Z32" s="1095"/>
      <c r="AA32" s="1095">
        <v>3</v>
      </c>
      <c r="AB32" s="1095"/>
      <c r="AC32" s="1095"/>
      <c r="AD32" s="1095"/>
      <c r="AE32" s="1096"/>
      <c r="AF32" s="1083">
        <v>3</v>
      </c>
      <c r="AG32" s="1084"/>
      <c r="AH32" s="1084"/>
      <c r="AI32" s="1084"/>
      <c r="AJ32" s="1085"/>
      <c r="AK32" s="767">
        <v>140</v>
      </c>
      <c r="AL32" s="768"/>
      <c r="AM32" s="768"/>
      <c r="AN32" s="768"/>
      <c r="AO32" s="768"/>
      <c r="AP32" s="768">
        <v>548</v>
      </c>
      <c r="AQ32" s="768"/>
      <c r="AR32" s="768"/>
      <c r="AS32" s="768"/>
      <c r="AT32" s="768"/>
      <c r="AU32" s="768">
        <v>174</v>
      </c>
      <c r="AV32" s="768"/>
      <c r="AW32" s="768"/>
      <c r="AX32" s="768"/>
      <c r="AY32" s="768"/>
      <c r="AZ32" s="1093" t="s">
        <v>527</v>
      </c>
      <c r="BA32" s="1093"/>
      <c r="BB32" s="1093"/>
      <c r="BC32" s="1093"/>
      <c r="BD32" s="1093"/>
      <c r="BE32" s="1070"/>
      <c r="BF32" s="1070"/>
      <c r="BG32" s="1070"/>
      <c r="BH32" s="1070"/>
      <c r="BI32" s="1071"/>
      <c r="BJ32" s="251"/>
      <c r="BK32" s="251"/>
      <c r="BL32" s="251"/>
      <c r="BM32" s="251"/>
      <c r="BN32" s="251"/>
      <c r="BO32" s="264"/>
      <c r="BP32" s="264"/>
      <c r="BQ32" s="261">
        <v>26</v>
      </c>
      <c r="BR32" s="262"/>
      <c r="BS32" s="1046"/>
      <c r="BT32" s="1047"/>
      <c r="BU32" s="1047"/>
      <c r="BV32" s="1047"/>
      <c r="BW32" s="1047"/>
      <c r="BX32" s="1047"/>
      <c r="BY32" s="1047"/>
      <c r="BZ32" s="1047"/>
      <c r="CA32" s="1047"/>
      <c r="CB32" s="1047"/>
      <c r="CC32" s="1047"/>
      <c r="CD32" s="1047"/>
      <c r="CE32" s="1047"/>
      <c r="CF32" s="1047"/>
      <c r="CG32" s="104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5"/>
    </row>
    <row r="33" spans="1:131" s="246" customFormat="1" ht="26.25" customHeight="1">
      <c r="A33" s="265">
        <v>6</v>
      </c>
      <c r="B33" s="1077" t="s">
        <v>407</v>
      </c>
      <c r="C33" s="1078"/>
      <c r="D33" s="1078"/>
      <c r="E33" s="1078"/>
      <c r="F33" s="1078"/>
      <c r="G33" s="1078"/>
      <c r="H33" s="1078"/>
      <c r="I33" s="1078"/>
      <c r="J33" s="1078"/>
      <c r="K33" s="1078"/>
      <c r="L33" s="1078"/>
      <c r="M33" s="1078"/>
      <c r="N33" s="1078"/>
      <c r="O33" s="1078"/>
      <c r="P33" s="1079"/>
      <c r="Q33" s="1094">
        <v>141</v>
      </c>
      <c r="R33" s="1095"/>
      <c r="S33" s="1095"/>
      <c r="T33" s="1095"/>
      <c r="U33" s="1095"/>
      <c r="V33" s="1095">
        <v>140</v>
      </c>
      <c r="W33" s="1095"/>
      <c r="X33" s="1095"/>
      <c r="Y33" s="1095"/>
      <c r="Z33" s="1095"/>
      <c r="AA33" s="1095">
        <v>1</v>
      </c>
      <c r="AB33" s="1095"/>
      <c r="AC33" s="1095"/>
      <c r="AD33" s="1095"/>
      <c r="AE33" s="1096"/>
      <c r="AF33" s="1083">
        <v>1</v>
      </c>
      <c r="AG33" s="1084"/>
      <c r="AH33" s="1084"/>
      <c r="AI33" s="1084"/>
      <c r="AJ33" s="1085"/>
      <c r="AK33" s="767">
        <v>45</v>
      </c>
      <c r="AL33" s="768"/>
      <c r="AM33" s="768"/>
      <c r="AN33" s="768"/>
      <c r="AO33" s="768"/>
      <c r="AP33" s="765" t="s">
        <v>527</v>
      </c>
      <c r="AQ33" s="766"/>
      <c r="AR33" s="766"/>
      <c r="AS33" s="766"/>
      <c r="AT33" s="767"/>
      <c r="AU33" s="765" t="s">
        <v>527</v>
      </c>
      <c r="AV33" s="766"/>
      <c r="AW33" s="766"/>
      <c r="AX33" s="766"/>
      <c r="AY33" s="767"/>
      <c r="AZ33" s="1093" t="s">
        <v>527</v>
      </c>
      <c r="BA33" s="1093"/>
      <c r="BB33" s="1093"/>
      <c r="BC33" s="1093"/>
      <c r="BD33" s="1093"/>
      <c r="BE33" s="1070"/>
      <c r="BF33" s="1070"/>
      <c r="BG33" s="1070"/>
      <c r="BH33" s="1070"/>
      <c r="BI33" s="1071"/>
      <c r="BJ33" s="251"/>
      <c r="BK33" s="251"/>
      <c r="BL33" s="251"/>
      <c r="BM33" s="251"/>
      <c r="BN33" s="251"/>
      <c r="BO33" s="264"/>
      <c r="BP33" s="264"/>
      <c r="BQ33" s="261">
        <v>27</v>
      </c>
      <c r="BR33" s="262"/>
      <c r="BS33" s="1046"/>
      <c r="BT33" s="1047"/>
      <c r="BU33" s="1047"/>
      <c r="BV33" s="1047"/>
      <c r="BW33" s="1047"/>
      <c r="BX33" s="1047"/>
      <c r="BY33" s="1047"/>
      <c r="BZ33" s="1047"/>
      <c r="CA33" s="1047"/>
      <c r="CB33" s="1047"/>
      <c r="CC33" s="1047"/>
      <c r="CD33" s="1047"/>
      <c r="CE33" s="1047"/>
      <c r="CF33" s="1047"/>
      <c r="CG33" s="104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5"/>
    </row>
    <row r="34" spans="1:131" s="246" customFormat="1" ht="26.25" customHeight="1">
      <c r="A34" s="265">
        <v>7</v>
      </c>
      <c r="B34" s="1077" t="s">
        <v>408</v>
      </c>
      <c r="C34" s="1078"/>
      <c r="D34" s="1078"/>
      <c r="E34" s="1078"/>
      <c r="F34" s="1078"/>
      <c r="G34" s="1078"/>
      <c r="H34" s="1078"/>
      <c r="I34" s="1078"/>
      <c r="J34" s="1078"/>
      <c r="K34" s="1078"/>
      <c r="L34" s="1078"/>
      <c r="M34" s="1078"/>
      <c r="N34" s="1078"/>
      <c r="O34" s="1078"/>
      <c r="P34" s="1079"/>
      <c r="Q34" s="1094">
        <v>239</v>
      </c>
      <c r="R34" s="1095"/>
      <c r="S34" s="1095"/>
      <c r="T34" s="1095"/>
      <c r="U34" s="1095"/>
      <c r="V34" s="1095">
        <v>218</v>
      </c>
      <c r="W34" s="1095"/>
      <c r="X34" s="1095"/>
      <c r="Y34" s="1095"/>
      <c r="Z34" s="1095"/>
      <c r="AA34" s="1095">
        <v>21</v>
      </c>
      <c r="AB34" s="1095"/>
      <c r="AC34" s="1095"/>
      <c r="AD34" s="1095"/>
      <c r="AE34" s="1096"/>
      <c r="AF34" s="1083">
        <v>544</v>
      </c>
      <c r="AG34" s="1084"/>
      <c r="AH34" s="1084"/>
      <c r="AI34" s="1084"/>
      <c r="AJ34" s="1085"/>
      <c r="AK34" s="765" t="s">
        <v>527</v>
      </c>
      <c r="AL34" s="766"/>
      <c r="AM34" s="766"/>
      <c r="AN34" s="766"/>
      <c r="AO34" s="767"/>
      <c r="AP34" s="765" t="s">
        <v>527</v>
      </c>
      <c r="AQ34" s="766"/>
      <c r="AR34" s="766"/>
      <c r="AS34" s="766"/>
      <c r="AT34" s="767"/>
      <c r="AU34" s="765" t="s">
        <v>527</v>
      </c>
      <c r="AV34" s="766"/>
      <c r="AW34" s="766"/>
      <c r="AX34" s="766"/>
      <c r="AY34" s="767"/>
      <c r="AZ34" s="1093" t="s">
        <v>527</v>
      </c>
      <c r="BA34" s="1093"/>
      <c r="BB34" s="1093"/>
      <c r="BC34" s="1093"/>
      <c r="BD34" s="1093"/>
      <c r="BE34" s="1070" t="s">
        <v>409</v>
      </c>
      <c r="BF34" s="1070"/>
      <c r="BG34" s="1070"/>
      <c r="BH34" s="1070"/>
      <c r="BI34" s="1071"/>
      <c r="BJ34" s="251"/>
      <c r="BK34" s="251"/>
      <c r="BL34" s="251"/>
      <c r="BM34" s="251"/>
      <c r="BN34" s="251"/>
      <c r="BO34" s="264"/>
      <c r="BP34" s="264"/>
      <c r="BQ34" s="261">
        <v>28</v>
      </c>
      <c r="BR34" s="262"/>
      <c r="BS34" s="1046"/>
      <c r="BT34" s="1047"/>
      <c r="BU34" s="1047"/>
      <c r="BV34" s="1047"/>
      <c r="BW34" s="1047"/>
      <c r="BX34" s="1047"/>
      <c r="BY34" s="1047"/>
      <c r="BZ34" s="1047"/>
      <c r="CA34" s="1047"/>
      <c r="CB34" s="1047"/>
      <c r="CC34" s="1047"/>
      <c r="CD34" s="1047"/>
      <c r="CE34" s="1047"/>
      <c r="CF34" s="1047"/>
      <c r="CG34" s="104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5"/>
    </row>
    <row r="35" spans="1:131" s="246" customFormat="1" ht="26.25" customHeight="1">
      <c r="A35" s="265">
        <v>8</v>
      </c>
      <c r="B35" s="1077" t="s">
        <v>410</v>
      </c>
      <c r="C35" s="1078"/>
      <c r="D35" s="1078"/>
      <c r="E35" s="1078"/>
      <c r="F35" s="1078"/>
      <c r="G35" s="1078"/>
      <c r="H35" s="1078"/>
      <c r="I35" s="1078"/>
      <c r="J35" s="1078"/>
      <c r="K35" s="1078"/>
      <c r="L35" s="1078"/>
      <c r="M35" s="1078"/>
      <c r="N35" s="1078"/>
      <c r="O35" s="1078"/>
      <c r="P35" s="1079"/>
      <c r="Q35" s="1094">
        <v>110</v>
      </c>
      <c r="R35" s="1095"/>
      <c r="S35" s="1095"/>
      <c r="T35" s="1095"/>
      <c r="U35" s="1095"/>
      <c r="V35" s="1095">
        <v>109</v>
      </c>
      <c r="W35" s="1095"/>
      <c r="X35" s="1095"/>
      <c r="Y35" s="1095"/>
      <c r="Z35" s="1095"/>
      <c r="AA35" s="1095">
        <v>1</v>
      </c>
      <c r="AB35" s="1095"/>
      <c r="AC35" s="1095"/>
      <c r="AD35" s="1095"/>
      <c r="AE35" s="1096"/>
      <c r="AF35" s="1083">
        <v>1</v>
      </c>
      <c r="AG35" s="1084"/>
      <c r="AH35" s="1084"/>
      <c r="AI35" s="1084"/>
      <c r="AJ35" s="1085"/>
      <c r="AK35" s="767">
        <v>31</v>
      </c>
      <c r="AL35" s="768"/>
      <c r="AM35" s="768"/>
      <c r="AN35" s="768"/>
      <c r="AO35" s="768"/>
      <c r="AP35" s="768">
        <v>347</v>
      </c>
      <c r="AQ35" s="768"/>
      <c r="AR35" s="768"/>
      <c r="AS35" s="768"/>
      <c r="AT35" s="768"/>
      <c r="AU35" s="768">
        <v>334</v>
      </c>
      <c r="AV35" s="768"/>
      <c r="AW35" s="768"/>
      <c r="AX35" s="768"/>
      <c r="AY35" s="768"/>
      <c r="AZ35" s="1093" t="s">
        <v>527</v>
      </c>
      <c r="BA35" s="1093"/>
      <c r="BB35" s="1093"/>
      <c r="BC35" s="1093"/>
      <c r="BD35" s="1093"/>
      <c r="BE35" s="1070" t="s">
        <v>411</v>
      </c>
      <c r="BF35" s="1070"/>
      <c r="BG35" s="1070"/>
      <c r="BH35" s="1070"/>
      <c r="BI35" s="1071"/>
      <c r="BJ35" s="251"/>
      <c r="BK35" s="251"/>
      <c r="BL35" s="251"/>
      <c r="BM35" s="251"/>
      <c r="BN35" s="251"/>
      <c r="BO35" s="264"/>
      <c r="BP35" s="264"/>
      <c r="BQ35" s="261">
        <v>29</v>
      </c>
      <c r="BR35" s="262"/>
      <c r="BS35" s="1046"/>
      <c r="BT35" s="1047"/>
      <c r="BU35" s="1047"/>
      <c r="BV35" s="1047"/>
      <c r="BW35" s="1047"/>
      <c r="BX35" s="1047"/>
      <c r="BY35" s="1047"/>
      <c r="BZ35" s="1047"/>
      <c r="CA35" s="1047"/>
      <c r="CB35" s="1047"/>
      <c r="CC35" s="1047"/>
      <c r="CD35" s="1047"/>
      <c r="CE35" s="1047"/>
      <c r="CF35" s="1047"/>
      <c r="CG35" s="104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5"/>
    </row>
    <row r="36" spans="1:131" s="246" customFormat="1" ht="26.25" customHeight="1">
      <c r="A36" s="265">
        <v>9</v>
      </c>
      <c r="B36" s="1077" t="s">
        <v>412</v>
      </c>
      <c r="C36" s="1078"/>
      <c r="D36" s="1078"/>
      <c r="E36" s="1078"/>
      <c r="F36" s="1078"/>
      <c r="G36" s="1078"/>
      <c r="H36" s="1078"/>
      <c r="I36" s="1078"/>
      <c r="J36" s="1078"/>
      <c r="K36" s="1078"/>
      <c r="L36" s="1078"/>
      <c r="M36" s="1078"/>
      <c r="N36" s="1078"/>
      <c r="O36" s="1078"/>
      <c r="P36" s="1079"/>
      <c r="Q36" s="1094">
        <v>369</v>
      </c>
      <c r="R36" s="1095"/>
      <c r="S36" s="1095"/>
      <c r="T36" s="1095"/>
      <c r="U36" s="1095"/>
      <c r="V36" s="1095">
        <v>364</v>
      </c>
      <c r="W36" s="1095"/>
      <c r="X36" s="1095"/>
      <c r="Y36" s="1095"/>
      <c r="Z36" s="1095"/>
      <c r="AA36" s="1095">
        <v>5</v>
      </c>
      <c r="AB36" s="1095"/>
      <c r="AC36" s="1095"/>
      <c r="AD36" s="1095"/>
      <c r="AE36" s="1096"/>
      <c r="AF36" s="1083">
        <v>1</v>
      </c>
      <c r="AG36" s="1084"/>
      <c r="AH36" s="1084"/>
      <c r="AI36" s="1084"/>
      <c r="AJ36" s="1085"/>
      <c r="AK36" s="767">
        <v>259</v>
      </c>
      <c r="AL36" s="768"/>
      <c r="AM36" s="768"/>
      <c r="AN36" s="768"/>
      <c r="AO36" s="768"/>
      <c r="AP36" s="768">
        <v>1508</v>
      </c>
      <c r="AQ36" s="768"/>
      <c r="AR36" s="768"/>
      <c r="AS36" s="768"/>
      <c r="AT36" s="768"/>
      <c r="AU36" s="768">
        <v>1500</v>
      </c>
      <c r="AV36" s="768"/>
      <c r="AW36" s="768"/>
      <c r="AX36" s="768"/>
      <c r="AY36" s="768"/>
      <c r="AZ36" s="1093" t="s">
        <v>527</v>
      </c>
      <c r="BA36" s="1093"/>
      <c r="BB36" s="1093"/>
      <c r="BC36" s="1093"/>
      <c r="BD36" s="1093"/>
      <c r="BE36" s="1070" t="s">
        <v>413</v>
      </c>
      <c r="BF36" s="1070"/>
      <c r="BG36" s="1070"/>
      <c r="BH36" s="1070"/>
      <c r="BI36" s="1071"/>
      <c r="BJ36" s="251"/>
      <c r="BK36" s="251"/>
      <c r="BL36" s="251"/>
      <c r="BM36" s="251"/>
      <c r="BN36" s="251"/>
      <c r="BO36" s="264"/>
      <c r="BP36" s="264"/>
      <c r="BQ36" s="261">
        <v>30</v>
      </c>
      <c r="BR36" s="262"/>
      <c r="BS36" s="1046"/>
      <c r="BT36" s="1047"/>
      <c r="BU36" s="1047"/>
      <c r="BV36" s="1047"/>
      <c r="BW36" s="1047"/>
      <c r="BX36" s="1047"/>
      <c r="BY36" s="1047"/>
      <c r="BZ36" s="1047"/>
      <c r="CA36" s="1047"/>
      <c r="CB36" s="1047"/>
      <c r="CC36" s="1047"/>
      <c r="CD36" s="1047"/>
      <c r="CE36" s="1047"/>
      <c r="CF36" s="1047"/>
      <c r="CG36" s="104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5"/>
    </row>
    <row r="37" spans="1:131" s="246" customFormat="1" ht="26.25" customHeight="1">
      <c r="A37" s="265">
        <v>10</v>
      </c>
      <c r="B37" s="1077" t="s">
        <v>414</v>
      </c>
      <c r="C37" s="1078"/>
      <c r="D37" s="1078"/>
      <c r="E37" s="1078"/>
      <c r="F37" s="1078"/>
      <c r="G37" s="1078"/>
      <c r="H37" s="1078"/>
      <c r="I37" s="1078"/>
      <c r="J37" s="1078"/>
      <c r="K37" s="1078"/>
      <c r="L37" s="1078"/>
      <c r="M37" s="1078"/>
      <c r="N37" s="1078"/>
      <c r="O37" s="1078"/>
      <c r="P37" s="1079"/>
      <c r="Q37" s="1094">
        <v>88</v>
      </c>
      <c r="R37" s="1095"/>
      <c r="S37" s="1095"/>
      <c r="T37" s="1095"/>
      <c r="U37" s="1095"/>
      <c r="V37" s="1095">
        <v>82</v>
      </c>
      <c r="W37" s="1095"/>
      <c r="X37" s="1095"/>
      <c r="Y37" s="1095"/>
      <c r="Z37" s="1095"/>
      <c r="AA37" s="1095">
        <v>6</v>
      </c>
      <c r="AB37" s="1095"/>
      <c r="AC37" s="1095"/>
      <c r="AD37" s="1095"/>
      <c r="AE37" s="1096"/>
      <c r="AF37" s="1083">
        <v>1</v>
      </c>
      <c r="AG37" s="1084"/>
      <c r="AH37" s="1084"/>
      <c r="AI37" s="1084"/>
      <c r="AJ37" s="1085"/>
      <c r="AK37" s="767">
        <v>48</v>
      </c>
      <c r="AL37" s="768"/>
      <c r="AM37" s="768"/>
      <c r="AN37" s="768"/>
      <c r="AO37" s="768"/>
      <c r="AP37" s="768">
        <v>178</v>
      </c>
      <c r="AQ37" s="768"/>
      <c r="AR37" s="768"/>
      <c r="AS37" s="768"/>
      <c r="AT37" s="768"/>
      <c r="AU37" s="768">
        <v>178</v>
      </c>
      <c r="AV37" s="768"/>
      <c r="AW37" s="768"/>
      <c r="AX37" s="768"/>
      <c r="AY37" s="768"/>
      <c r="AZ37" s="1093" t="s">
        <v>527</v>
      </c>
      <c r="BA37" s="1093"/>
      <c r="BB37" s="1093"/>
      <c r="BC37" s="1093"/>
      <c r="BD37" s="1093"/>
      <c r="BE37" s="1070" t="s">
        <v>411</v>
      </c>
      <c r="BF37" s="1070"/>
      <c r="BG37" s="1070"/>
      <c r="BH37" s="1070"/>
      <c r="BI37" s="1071"/>
      <c r="BJ37" s="251"/>
      <c r="BK37" s="251"/>
      <c r="BL37" s="251"/>
      <c r="BM37" s="251"/>
      <c r="BN37" s="251"/>
      <c r="BO37" s="264"/>
      <c r="BP37" s="264"/>
      <c r="BQ37" s="261">
        <v>31</v>
      </c>
      <c r="BR37" s="262"/>
      <c r="BS37" s="1046"/>
      <c r="BT37" s="1047"/>
      <c r="BU37" s="1047"/>
      <c r="BV37" s="1047"/>
      <c r="BW37" s="1047"/>
      <c r="BX37" s="1047"/>
      <c r="BY37" s="1047"/>
      <c r="BZ37" s="1047"/>
      <c r="CA37" s="1047"/>
      <c r="CB37" s="1047"/>
      <c r="CC37" s="1047"/>
      <c r="CD37" s="1047"/>
      <c r="CE37" s="1047"/>
      <c r="CF37" s="1047"/>
      <c r="CG37" s="104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5"/>
    </row>
    <row r="38" spans="1:131" s="246" customFormat="1" ht="26.25" customHeight="1">
      <c r="A38" s="265">
        <v>11</v>
      </c>
      <c r="B38" s="1077" t="s">
        <v>415</v>
      </c>
      <c r="C38" s="1078"/>
      <c r="D38" s="1078"/>
      <c r="E38" s="1078"/>
      <c r="F38" s="1078"/>
      <c r="G38" s="1078"/>
      <c r="H38" s="1078"/>
      <c r="I38" s="1078"/>
      <c r="J38" s="1078"/>
      <c r="K38" s="1078"/>
      <c r="L38" s="1078"/>
      <c r="M38" s="1078"/>
      <c r="N38" s="1078"/>
      <c r="O38" s="1078"/>
      <c r="P38" s="1079"/>
      <c r="Q38" s="1094">
        <v>29</v>
      </c>
      <c r="R38" s="1095"/>
      <c r="S38" s="1095"/>
      <c r="T38" s="1095"/>
      <c r="U38" s="1095"/>
      <c r="V38" s="1095">
        <v>28</v>
      </c>
      <c r="W38" s="1095"/>
      <c r="X38" s="1095"/>
      <c r="Y38" s="1095"/>
      <c r="Z38" s="1095"/>
      <c r="AA38" s="1095">
        <v>1</v>
      </c>
      <c r="AB38" s="1095"/>
      <c r="AC38" s="1095"/>
      <c r="AD38" s="1095"/>
      <c r="AE38" s="1096"/>
      <c r="AF38" s="1083">
        <v>1</v>
      </c>
      <c r="AG38" s="1084"/>
      <c r="AH38" s="1084"/>
      <c r="AI38" s="1084"/>
      <c r="AJ38" s="1085"/>
      <c r="AK38" s="767">
        <v>23</v>
      </c>
      <c r="AL38" s="768"/>
      <c r="AM38" s="768"/>
      <c r="AN38" s="768"/>
      <c r="AO38" s="768"/>
      <c r="AP38" s="768">
        <v>39</v>
      </c>
      <c r="AQ38" s="768"/>
      <c r="AR38" s="768"/>
      <c r="AS38" s="768"/>
      <c r="AT38" s="768"/>
      <c r="AU38" s="768">
        <v>39</v>
      </c>
      <c r="AV38" s="768"/>
      <c r="AW38" s="768"/>
      <c r="AX38" s="768"/>
      <c r="AY38" s="768"/>
      <c r="AZ38" s="1093" t="s">
        <v>527</v>
      </c>
      <c r="BA38" s="1093"/>
      <c r="BB38" s="1093"/>
      <c r="BC38" s="1093"/>
      <c r="BD38" s="1093"/>
      <c r="BE38" s="1070" t="s">
        <v>416</v>
      </c>
      <c r="BF38" s="1070"/>
      <c r="BG38" s="1070"/>
      <c r="BH38" s="1070"/>
      <c r="BI38" s="1071"/>
      <c r="BJ38" s="251"/>
      <c r="BK38" s="251"/>
      <c r="BL38" s="251"/>
      <c r="BM38" s="251"/>
      <c r="BN38" s="251"/>
      <c r="BO38" s="264"/>
      <c r="BP38" s="264"/>
      <c r="BQ38" s="261">
        <v>32</v>
      </c>
      <c r="BR38" s="262"/>
      <c r="BS38" s="1046"/>
      <c r="BT38" s="1047"/>
      <c r="BU38" s="1047"/>
      <c r="BV38" s="1047"/>
      <c r="BW38" s="1047"/>
      <c r="BX38" s="1047"/>
      <c r="BY38" s="1047"/>
      <c r="BZ38" s="1047"/>
      <c r="CA38" s="1047"/>
      <c r="CB38" s="1047"/>
      <c r="CC38" s="1047"/>
      <c r="CD38" s="1047"/>
      <c r="CE38" s="1047"/>
      <c r="CF38" s="1047"/>
      <c r="CG38" s="104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5"/>
    </row>
    <row r="39" spans="1:131" s="246" customFormat="1" ht="26.25" customHeight="1">
      <c r="A39" s="265">
        <v>12</v>
      </c>
      <c r="B39" s="1077" t="s">
        <v>417</v>
      </c>
      <c r="C39" s="1078"/>
      <c r="D39" s="1078"/>
      <c r="E39" s="1078"/>
      <c r="F39" s="1078"/>
      <c r="G39" s="1078"/>
      <c r="H39" s="1078"/>
      <c r="I39" s="1078"/>
      <c r="J39" s="1078"/>
      <c r="K39" s="1078"/>
      <c r="L39" s="1078"/>
      <c r="M39" s="1078"/>
      <c r="N39" s="1078"/>
      <c r="O39" s="1078"/>
      <c r="P39" s="1079"/>
      <c r="Q39" s="1094">
        <v>448</v>
      </c>
      <c r="R39" s="1095"/>
      <c r="S39" s="1095"/>
      <c r="T39" s="1095"/>
      <c r="U39" s="1095"/>
      <c r="V39" s="1095">
        <v>335</v>
      </c>
      <c r="W39" s="1095"/>
      <c r="X39" s="1095"/>
      <c r="Y39" s="1095"/>
      <c r="Z39" s="1095"/>
      <c r="AA39" s="1095">
        <v>113</v>
      </c>
      <c r="AB39" s="1095"/>
      <c r="AC39" s="1095"/>
      <c r="AD39" s="1095"/>
      <c r="AE39" s="1096"/>
      <c r="AF39" s="1083">
        <v>113</v>
      </c>
      <c r="AG39" s="1084"/>
      <c r="AH39" s="1084"/>
      <c r="AI39" s="1084"/>
      <c r="AJ39" s="1085"/>
      <c r="AK39" s="767">
        <v>37</v>
      </c>
      <c r="AL39" s="768"/>
      <c r="AM39" s="768"/>
      <c r="AN39" s="768"/>
      <c r="AO39" s="768"/>
      <c r="AP39" s="765" t="s">
        <v>527</v>
      </c>
      <c r="AQ39" s="766"/>
      <c r="AR39" s="766"/>
      <c r="AS39" s="766"/>
      <c r="AT39" s="767"/>
      <c r="AU39" s="765" t="s">
        <v>527</v>
      </c>
      <c r="AV39" s="766"/>
      <c r="AW39" s="766"/>
      <c r="AX39" s="766"/>
      <c r="AY39" s="767"/>
      <c r="AZ39" s="1093" t="s">
        <v>527</v>
      </c>
      <c r="BA39" s="1093"/>
      <c r="BB39" s="1093"/>
      <c r="BC39" s="1093"/>
      <c r="BD39" s="1093"/>
      <c r="BE39" s="1070" t="s">
        <v>418</v>
      </c>
      <c r="BF39" s="1070"/>
      <c r="BG39" s="1070"/>
      <c r="BH39" s="1070"/>
      <c r="BI39" s="1071"/>
      <c r="BJ39" s="251"/>
      <c r="BK39" s="251"/>
      <c r="BL39" s="251"/>
      <c r="BM39" s="251"/>
      <c r="BN39" s="251"/>
      <c r="BO39" s="264"/>
      <c r="BP39" s="264"/>
      <c r="BQ39" s="261">
        <v>33</v>
      </c>
      <c r="BR39" s="262"/>
      <c r="BS39" s="1046"/>
      <c r="BT39" s="1047"/>
      <c r="BU39" s="1047"/>
      <c r="BV39" s="1047"/>
      <c r="BW39" s="1047"/>
      <c r="BX39" s="1047"/>
      <c r="BY39" s="1047"/>
      <c r="BZ39" s="1047"/>
      <c r="CA39" s="1047"/>
      <c r="CB39" s="1047"/>
      <c r="CC39" s="1047"/>
      <c r="CD39" s="1047"/>
      <c r="CE39" s="1047"/>
      <c r="CF39" s="1047"/>
      <c r="CG39" s="104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5"/>
    </row>
    <row r="40" spans="1:131" s="246" customFormat="1" ht="26.25" customHeight="1">
      <c r="A40" s="260">
        <v>13</v>
      </c>
      <c r="B40" s="1077"/>
      <c r="C40" s="1078"/>
      <c r="D40" s="1078"/>
      <c r="E40" s="1078"/>
      <c r="F40" s="1078"/>
      <c r="G40" s="1078"/>
      <c r="H40" s="1078"/>
      <c r="I40" s="1078"/>
      <c r="J40" s="1078"/>
      <c r="K40" s="1078"/>
      <c r="L40" s="1078"/>
      <c r="M40" s="1078"/>
      <c r="N40" s="1078"/>
      <c r="O40" s="1078"/>
      <c r="P40" s="1079"/>
      <c r="Q40" s="1094"/>
      <c r="R40" s="1095"/>
      <c r="S40" s="1095"/>
      <c r="T40" s="1095"/>
      <c r="U40" s="1095"/>
      <c r="V40" s="1095"/>
      <c r="W40" s="1095"/>
      <c r="X40" s="1095"/>
      <c r="Y40" s="1095"/>
      <c r="Z40" s="1095"/>
      <c r="AA40" s="1095"/>
      <c r="AB40" s="1095"/>
      <c r="AC40" s="1095"/>
      <c r="AD40" s="1095"/>
      <c r="AE40" s="1096"/>
      <c r="AF40" s="1083"/>
      <c r="AG40" s="1084"/>
      <c r="AH40" s="1084"/>
      <c r="AI40" s="1084"/>
      <c r="AJ40" s="1085"/>
      <c r="AK40" s="767"/>
      <c r="AL40" s="768"/>
      <c r="AM40" s="768"/>
      <c r="AN40" s="768"/>
      <c r="AO40" s="768"/>
      <c r="AP40" s="768"/>
      <c r="AQ40" s="768"/>
      <c r="AR40" s="768"/>
      <c r="AS40" s="768"/>
      <c r="AT40" s="768"/>
      <c r="AU40" s="768"/>
      <c r="AV40" s="768"/>
      <c r="AW40" s="768"/>
      <c r="AX40" s="768"/>
      <c r="AY40" s="768"/>
      <c r="AZ40" s="1093"/>
      <c r="BA40" s="1093"/>
      <c r="BB40" s="1093"/>
      <c r="BC40" s="1093"/>
      <c r="BD40" s="1093"/>
      <c r="BE40" s="1070"/>
      <c r="BF40" s="1070"/>
      <c r="BG40" s="1070"/>
      <c r="BH40" s="1070"/>
      <c r="BI40" s="1071"/>
      <c r="BJ40" s="251"/>
      <c r="BK40" s="251"/>
      <c r="BL40" s="251"/>
      <c r="BM40" s="251"/>
      <c r="BN40" s="251"/>
      <c r="BO40" s="264"/>
      <c r="BP40" s="264"/>
      <c r="BQ40" s="261">
        <v>34</v>
      </c>
      <c r="BR40" s="262"/>
      <c r="BS40" s="1046"/>
      <c r="BT40" s="1047"/>
      <c r="BU40" s="1047"/>
      <c r="BV40" s="1047"/>
      <c r="BW40" s="1047"/>
      <c r="BX40" s="1047"/>
      <c r="BY40" s="1047"/>
      <c r="BZ40" s="1047"/>
      <c r="CA40" s="1047"/>
      <c r="CB40" s="1047"/>
      <c r="CC40" s="1047"/>
      <c r="CD40" s="1047"/>
      <c r="CE40" s="1047"/>
      <c r="CF40" s="1047"/>
      <c r="CG40" s="104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5"/>
    </row>
    <row r="41" spans="1:131" s="246" customFormat="1" ht="26.25" customHeight="1">
      <c r="A41" s="260">
        <v>14</v>
      </c>
      <c r="B41" s="1077"/>
      <c r="C41" s="1078"/>
      <c r="D41" s="1078"/>
      <c r="E41" s="1078"/>
      <c r="F41" s="1078"/>
      <c r="G41" s="1078"/>
      <c r="H41" s="1078"/>
      <c r="I41" s="1078"/>
      <c r="J41" s="1078"/>
      <c r="K41" s="1078"/>
      <c r="L41" s="1078"/>
      <c r="M41" s="1078"/>
      <c r="N41" s="1078"/>
      <c r="O41" s="1078"/>
      <c r="P41" s="1079"/>
      <c r="Q41" s="1094"/>
      <c r="R41" s="1095"/>
      <c r="S41" s="1095"/>
      <c r="T41" s="1095"/>
      <c r="U41" s="1095"/>
      <c r="V41" s="1095"/>
      <c r="W41" s="1095"/>
      <c r="X41" s="1095"/>
      <c r="Y41" s="1095"/>
      <c r="Z41" s="1095"/>
      <c r="AA41" s="1095"/>
      <c r="AB41" s="1095"/>
      <c r="AC41" s="1095"/>
      <c r="AD41" s="1095"/>
      <c r="AE41" s="1096"/>
      <c r="AF41" s="1083"/>
      <c r="AG41" s="1084"/>
      <c r="AH41" s="1084"/>
      <c r="AI41" s="1084"/>
      <c r="AJ41" s="1085"/>
      <c r="AK41" s="767"/>
      <c r="AL41" s="768"/>
      <c r="AM41" s="768"/>
      <c r="AN41" s="768"/>
      <c r="AO41" s="768"/>
      <c r="AP41" s="768"/>
      <c r="AQ41" s="768"/>
      <c r="AR41" s="768"/>
      <c r="AS41" s="768"/>
      <c r="AT41" s="768"/>
      <c r="AU41" s="768"/>
      <c r="AV41" s="768"/>
      <c r="AW41" s="768"/>
      <c r="AX41" s="768"/>
      <c r="AY41" s="768"/>
      <c r="AZ41" s="1093"/>
      <c r="BA41" s="1093"/>
      <c r="BB41" s="1093"/>
      <c r="BC41" s="1093"/>
      <c r="BD41" s="1093"/>
      <c r="BE41" s="1070"/>
      <c r="BF41" s="1070"/>
      <c r="BG41" s="1070"/>
      <c r="BH41" s="1070"/>
      <c r="BI41" s="1071"/>
      <c r="BJ41" s="251"/>
      <c r="BK41" s="251"/>
      <c r="BL41" s="251"/>
      <c r="BM41" s="251"/>
      <c r="BN41" s="251"/>
      <c r="BO41" s="264"/>
      <c r="BP41" s="264"/>
      <c r="BQ41" s="261">
        <v>35</v>
      </c>
      <c r="BR41" s="262"/>
      <c r="BS41" s="1046"/>
      <c r="BT41" s="1047"/>
      <c r="BU41" s="1047"/>
      <c r="BV41" s="1047"/>
      <c r="BW41" s="1047"/>
      <c r="BX41" s="1047"/>
      <c r="BY41" s="1047"/>
      <c r="BZ41" s="1047"/>
      <c r="CA41" s="1047"/>
      <c r="CB41" s="1047"/>
      <c r="CC41" s="1047"/>
      <c r="CD41" s="1047"/>
      <c r="CE41" s="1047"/>
      <c r="CF41" s="1047"/>
      <c r="CG41" s="104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5"/>
    </row>
    <row r="42" spans="1:131" s="246" customFormat="1" ht="26.25" customHeight="1">
      <c r="A42" s="260">
        <v>15</v>
      </c>
      <c r="B42" s="1077"/>
      <c r="C42" s="1078"/>
      <c r="D42" s="1078"/>
      <c r="E42" s="1078"/>
      <c r="F42" s="1078"/>
      <c r="G42" s="1078"/>
      <c r="H42" s="1078"/>
      <c r="I42" s="1078"/>
      <c r="J42" s="1078"/>
      <c r="K42" s="1078"/>
      <c r="L42" s="1078"/>
      <c r="M42" s="1078"/>
      <c r="N42" s="1078"/>
      <c r="O42" s="1078"/>
      <c r="P42" s="1079"/>
      <c r="Q42" s="1094"/>
      <c r="R42" s="1095"/>
      <c r="S42" s="1095"/>
      <c r="T42" s="1095"/>
      <c r="U42" s="1095"/>
      <c r="V42" s="1095"/>
      <c r="W42" s="1095"/>
      <c r="X42" s="1095"/>
      <c r="Y42" s="1095"/>
      <c r="Z42" s="1095"/>
      <c r="AA42" s="1095"/>
      <c r="AB42" s="1095"/>
      <c r="AC42" s="1095"/>
      <c r="AD42" s="1095"/>
      <c r="AE42" s="1096"/>
      <c r="AF42" s="1083"/>
      <c r="AG42" s="1084"/>
      <c r="AH42" s="1084"/>
      <c r="AI42" s="1084"/>
      <c r="AJ42" s="1085"/>
      <c r="AK42" s="767"/>
      <c r="AL42" s="768"/>
      <c r="AM42" s="768"/>
      <c r="AN42" s="768"/>
      <c r="AO42" s="768"/>
      <c r="AP42" s="768"/>
      <c r="AQ42" s="768"/>
      <c r="AR42" s="768"/>
      <c r="AS42" s="768"/>
      <c r="AT42" s="768"/>
      <c r="AU42" s="768"/>
      <c r="AV42" s="768"/>
      <c r="AW42" s="768"/>
      <c r="AX42" s="768"/>
      <c r="AY42" s="768"/>
      <c r="AZ42" s="1093"/>
      <c r="BA42" s="1093"/>
      <c r="BB42" s="1093"/>
      <c r="BC42" s="1093"/>
      <c r="BD42" s="1093"/>
      <c r="BE42" s="1070"/>
      <c r="BF42" s="1070"/>
      <c r="BG42" s="1070"/>
      <c r="BH42" s="1070"/>
      <c r="BI42" s="1071"/>
      <c r="BJ42" s="251"/>
      <c r="BK42" s="251"/>
      <c r="BL42" s="251"/>
      <c r="BM42" s="251"/>
      <c r="BN42" s="251"/>
      <c r="BO42" s="264"/>
      <c r="BP42" s="264"/>
      <c r="BQ42" s="261">
        <v>36</v>
      </c>
      <c r="BR42" s="262"/>
      <c r="BS42" s="1046"/>
      <c r="BT42" s="1047"/>
      <c r="BU42" s="1047"/>
      <c r="BV42" s="1047"/>
      <c r="BW42" s="1047"/>
      <c r="BX42" s="1047"/>
      <c r="BY42" s="1047"/>
      <c r="BZ42" s="1047"/>
      <c r="CA42" s="1047"/>
      <c r="CB42" s="1047"/>
      <c r="CC42" s="1047"/>
      <c r="CD42" s="1047"/>
      <c r="CE42" s="1047"/>
      <c r="CF42" s="1047"/>
      <c r="CG42" s="104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5"/>
    </row>
    <row r="43" spans="1:131" s="246" customFormat="1" ht="26.25" customHeight="1">
      <c r="A43" s="260">
        <v>16</v>
      </c>
      <c r="B43" s="1077"/>
      <c r="C43" s="1078"/>
      <c r="D43" s="1078"/>
      <c r="E43" s="1078"/>
      <c r="F43" s="1078"/>
      <c r="G43" s="1078"/>
      <c r="H43" s="1078"/>
      <c r="I43" s="1078"/>
      <c r="J43" s="1078"/>
      <c r="K43" s="1078"/>
      <c r="L43" s="1078"/>
      <c r="M43" s="1078"/>
      <c r="N43" s="1078"/>
      <c r="O43" s="1078"/>
      <c r="P43" s="1079"/>
      <c r="Q43" s="1094"/>
      <c r="R43" s="1095"/>
      <c r="S43" s="1095"/>
      <c r="T43" s="1095"/>
      <c r="U43" s="1095"/>
      <c r="V43" s="1095"/>
      <c r="W43" s="1095"/>
      <c r="X43" s="1095"/>
      <c r="Y43" s="1095"/>
      <c r="Z43" s="1095"/>
      <c r="AA43" s="1095"/>
      <c r="AB43" s="1095"/>
      <c r="AC43" s="1095"/>
      <c r="AD43" s="1095"/>
      <c r="AE43" s="1096"/>
      <c r="AF43" s="1083"/>
      <c r="AG43" s="1084"/>
      <c r="AH43" s="1084"/>
      <c r="AI43" s="1084"/>
      <c r="AJ43" s="1085"/>
      <c r="AK43" s="767"/>
      <c r="AL43" s="768"/>
      <c r="AM43" s="768"/>
      <c r="AN43" s="768"/>
      <c r="AO43" s="768"/>
      <c r="AP43" s="768"/>
      <c r="AQ43" s="768"/>
      <c r="AR43" s="768"/>
      <c r="AS43" s="768"/>
      <c r="AT43" s="768"/>
      <c r="AU43" s="768"/>
      <c r="AV43" s="768"/>
      <c r="AW43" s="768"/>
      <c r="AX43" s="768"/>
      <c r="AY43" s="768"/>
      <c r="AZ43" s="1093"/>
      <c r="BA43" s="1093"/>
      <c r="BB43" s="1093"/>
      <c r="BC43" s="1093"/>
      <c r="BD43" s="1093"/>
      <c r="BE43" s="1070"/>
      <c r="BF43" s="1070"/>
      <c r="BG43" s="1070"/>
      <c r="BH43" s="1070"/>
      <c r="BI43" s="1071"/>
      <c r="BJ43" s="251"/>
      <c r="BK43" s="251"/>
      <c r="BL43" s="251"/>
      <c r="BM43" s="251"/>
      <c r="BN43" s="251"/>
      <c r="BO43" s="264"/>
      <c r="BP43" s="264"/>
      <c r="BQ43" s="261">
        <v>37</v>
      </c>
      <c r="BR43" s="262"/>
      <c r="BS43" s="1046"/>
      <c r="BT43" s="1047"/>
      <c r="BU43" s="1047"/>
      <c r="BV43" s="1047"/>
      <c r="BW43" s="1047"/>
      <c r="BX43" s="1047"/>
      <c r="BY43" s="1047"/>
      <c r="BZ43" s="1047"/>
      <c r="CA43" s="1047"/>
      <c r="CB43" s="1047"/>
      <c r="CC43" s="1047"/>
      <c r="CD43" s="1047"/>
      <c r="CE43" s="1047"/>
      <c r="CF43" s="1047"/>
      <c r="CG43" s="104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5"/>
    </row>
    <row r="44" spans="1:131" s="246" customFormat="1" ht="26.25" customHeight="1">
      <c r="A44" s="260">
        <v>17</v>
      </c>
      <c r="B44" s="1077"/>
      <c r="C44" s="1078"/>
      <c r="D44" s="1078"/>
      <c r="E44" s="1078"/>
      <c r="F44" s="1078"/>
      <c r="G44" s="1078"/>
      <c r="H44" s="1078"/>
      <c r="I44" s="1078"/>
      <c r="J44" s="1078"/>
      <c r="K44" s="1078"/>
      <c r="L44" s="1078"/>
      <c r="M44" s="1078"/>
      <c r="N44" s="1078"/>
      <c r="O44" s="1078"/>
      <c r="P44" s="1079"/>
      <c r="Q44" s="1094"/>
      <c r="R44" s="1095"/>
      <c r="S44" s="1095"/>
      <c r="T44" s="1095"/>
      <c r="U44" s="1095"/>
      <c r="V44" s="1095"/>
      <c r="W44" s="1095"/>
      <c r="X44" s="1095"/>
      <c r="Y44" s="1095"/>
      <c r="Z44" s="1095"/>
      <c r="AA44" s="1095"/>
      <c r="AB44" s="1095"/>
      <c r="AC44" s="1095"/>
      <c r="AD44" s="1095"/>
      <c r="AE44" s="1096"/>
      <c r="AF44" s="1083"/>
      <c r="AG44" s="1084"/>
      <c r="AH44" s="1084"/>
      <c r="AI44" s="1084"/>
      <c r="AJ44" s="1085"/>
      <c r="AK44" s="767"/>
      <c r="AL44" s="768"/>
      <c r="AM44" s="768"/>
      <c r="AN44" s="768"/>
      <c r="AO44" s="768"/>
      <c r="AP44" s="768"/>
      <c r="AQ44" s="768"/>
      <c r="AR44" s="768"/>
      <c r="AS44" s="768"/>
      <c r="AT44" s="768"/>
      <c r="AU44" s="768"/>
      <c r="AV44" s="768"/>
      <c r="AW44" s="768"/>
      <c r="AX44" s="768"/>
      <c r="AY44" s="768"/>
      <c r="AZ44" s="1093"/>
      <c r="BA44" s="1093"/>
      <c r="BB44" s="1093"/>
      <c r="BC44" s="1093"/>
      <c r="BD44" s="1093"/>
      <c r="BE44" s="1070"/>
      <c r="BF44" s="1070"/>
      <c r="BG44" s="1070"/>
      <c r="BH44" s="1070"/>
      <c r="BI44" s="1071"/>
      <c r="BJ44" s="251"/>
      <c r="BK44" s="251"/>
      <c r="BL44" s="251"/>
      <c r="BM44" s="251"/>
      <c r="BN44" s="251"/>
      <c r="BO44" s="264"/>
      <c r="BP44" s="264"/>
      <c r="BQ44" s="261">
        <v>38</v>
      </c>
      <c r="BR44" s="262"/>
      <c r="BS44" s="1046"/>
      <c r="BT44" s="1047"/>
      <c r="BU44" s="1047"/>
      <c r="BV44" s="1047"/>
      <c r="BW44" s="1047"/>
      <c r="BX44" s="1047"/>
      <c r="BY44" s="1047"/>
      <c r="BZ44" s="1047"/>
      <c r="CA44" s="1047"/>
      <c r="CB44" s="1047"/>
      <c r="CC44" s="1047"/>
      <c r="CD44" s="1047"/>
      <c r="CE44" s="1047"/>
      <c r="CF44" s="1047"/>
      <c r="CG44" s="104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5"/>
    </row>
    <row r="45" spans="1:131" s="246" customFormat="1" ht="26.25" customHeight="1">
      <c r="A45" s="260">
        <v>18</v>
      </c>
      <c r="B45" s="1077"/>
      <c r="C45" s="1078"/>
      <c r="D45" s="1078"/>
      <c r="E45" s="1078"/>
      <c r="F45" s="1078"/>
      <c r="G45" s="1078"/>
      <c r="H45" s="1078"/>
      <c r="I45" s="1078"/>
      <c r="J45" s="1078"/>
      <c r="K45" s="1078"/>
      <c r="L45" s="1078"/>
      <c r="M45" s="1078"/>
      <c r="N45" s="1078"/>
      <c r="O45" s="1078"/>
      <c r="P45" s="1079"/>
      <c r="Q45" s="1094"/>
      <c r="R45" s="1095"/>
      <c r="S45" s="1095"/>
      <c r="T45" s="1095"/>
      <c r="U45" s="1095"/>
      <c r="V45" s="1095"/>
      <c r="W45" s="1095"/>
      <c r="X45" s="1095"/>
      <c r="Y45" s="1095"/>
      <c r="Z45" s="1095"/>
      <c r="AA45" s="1095"/>
      <c r="AB45" s="1095"/>
      <c r="AC45" s="1095"/>
      <c r="AD45" s="1095"/>
      <c r="AE45" s="1096"/>
      <c r="AF45" s="1083"/>
      <c r="AG45" s="1084"/>
      <c r="AH45" s="1084"/>
      <c r="AI45" s="1084"/>
      <c r="AJ45" s="1085"/>
      <c r="AK45" s="767"/>
      <c r="AL45" s="768"/>
      <c r="AM45" s="768"/>
      <c r="AN45" s="768"/>
      <c r="AO45" s="768"/>
      <c r="AP45" s="768"/>
      <c r="AQ45" s="768"/>
      <c r="AR45" s="768"/>
      <c r="AS45" s="768"/>
      <c r="AT45" s="768"/>
      <c r="AU45" s="768"/>
      <c r="AV45" s="768"/>
      <c r="AW45" s="768"/>
      <c r="AX45" s="768"/>
      <c r="AY45" s="768"/>
      <c r="AZ45" s="1093"/>
      <c r="BA45" s="1093"/>
      <c r="BB45" s="1093"/>
      <c r="BC45" s="1093"/>
      <c r="BD45" s="1093"/>
      <c r="BE45" s="1070"/>
      <c r="BF45" s="1070"/>
      <c r="BG45" s="1070"/>
      <c r="BH45" s="1070"/>
      <c r="BI45" s="1071"/>
      <c r="BJ45" s="251"/>
      <c r="BK45" s="251"/>
      <c r="BL45" s="251"/>
      <c r="BM45" s="251"/>
      <c r="BN45" s="251"/>
      <c r="BO45" s="264"/>
      <c r="BP45" s="264"/>
      <c r="BQ45" s="261">
        <v>39</v>
      </c>
      <c r="BR45" s="262"/>
      <c r="BS45" s="1046"/>
      <c r="BT45" s="1047"/>
      <c r="BU45" s="1047"/>
      <c r="BV45" s="1047"/>
      <c r="BW45" s="1047"/>
      <c r="BX45" s="1047"/>
      <c r="BY45" s="1047"/>
      <c r="BZ45" s="1047"/>
      <c r="CA45" s="1047"/>
      <c r="CB45" s="1047"/>
      <c r="CC45" s="1047"/>
      <c r="CD45" s="1047"/>
      <c r="CE45" s="1047"/>
      <c r="CF45" s="1047"/>
      <c r="CG45" s="104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5"/>
    </row>
    <row r="46" spans="1:131" s="246" customFormat="1" ht="26.25" customHeight="1">
      <c r="A46" s="260">
        <v>19</v>
      </c>
      <c r="B46" s="1077"/>
      <c r="C46" s="1078"/>
      <c r="D46" s="1078"/>
      <c r="E46" s="1078"/>
      <c r="F46" s="1078"/>
      <c r="G46" s="1078"/>
      <c r="H46" s="1078"/>
      <c r="I46" s="1078"/>
      <c r="J46" s="1078"/>
      <c r="K46" s="1078"/>
      <c r="L46" s="1078"/>
      <c r="M46" s="1078"/>
      <c r="N46" s="1078"/>
      <c r="O46" s="1078"/>
      <c r="P46" s="1079"/>
      <c r="Q46" s="1094"/>
      <c r="R46" s="1095"/>
      <c r="S46" s="1095"/>
      <c r="T46" s="1095"/>
      <c r="U46" s="1095"/>
      <c r="V46" s="1095"/>
      <c r="W46" s="1095"/>
      <c r="X46" s="1095"/>
      <c r="Y46" s="1095"/>
      <c r="Z46" s="1095"/>
      <c r="AA46" s="1095"/>
      <c r="AB46" s="1095"/>
      <c r="AC46" s="1095"/>
      <c r="AD46" s="1095"/>
      <c r="AE46" s="1096"/>
      <c r="AF46" s="1083"/>
      <c r="AG46" s="1084"/>
      <c r="AH46" s="1084"/>
      <c r="AI46" s="1084"/>
      <c r="AJ46" s="1085"/>
      <c r="AK46" s="767"/>
      <c r="AL46" s="768"/>
      <c r="AM46" s="768"/>
      <c r="AN46" s="768"/>
      <c r="AO46" s="768"/>
      <c r="AP46" s="768"/>
      <c r="AQ46" s="768"/>
      <c r="AR46" s="768"/>
      <c r="AS46" s="768"/>
      <c r="AT46" s="768"/>
      <c r="AU46" s="768"/>
      <c r="AV46" s="768"/>
      <c r="AW46" s="768"/>
      <c r="AX46" s="768"/>
      <c r="AY46" s="768"/>
      <c r="AZ46" s="1093"/>
      <c r="BA46" s="1093"/>
      <c r="BB46" s="1093"/>
      <c r="BC46" s="1093"/>
      <c r="BD46" s="1093"/>
      <c r="BE46" s="1070"/>
      <c r="BF46" s="1070"/>
      <c r="BG46" s="1070"/>
      <c r="BH46" s="1070"/>
      <c r="BI46" s="1071"/>
      <c r="BJ46" s="251"/>
      <c r="BK46" s="251"/>
      <c r="BL46" s="251"/>
      <c r="BM46" s="251"/>
      <c r="BN46" s="251"/>
      <c r="BO46" s="264"/>
      <c r="BP46" s="264"/>
      <c r="BQ46" s="261">
        <v>40</v>
      </c>
      <c r="BR46" s="262"/>
      <c r="BS46" s="1046"/>
      <c r="BT46" s="1047"/>
      <c r="BU46" s="1047"/>
      <c r="BV46" s="1047"/>
      <c r="BW46" s="1047"/>
      <c r="BX46" s="1047"/>
      <c r="BY46" s="1047"/>
      <c r="BZ46" s="1047"/>
      <c r="CA46" s="1047"/>
      <c r="CB46" s="1047"/>
      <c r="CC46" s="1047"/>
      <c r="CD46" s="1047"/>
      <c r="CE46" s="1047"/>
      <c r="CF46" s="1047"/>
      <c r="CG46" s="104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5"/>
    </row>
    <row r="47" spans="1:131" s="246" customFormat="1" ht="26.25" customHeight="1">
      <c r="A47" s="260">
        <v>20</v>
      </c>
      <c r="B47" s="1077"/>
      <c r="C47" s="1078"/>
      <c r="D47" s="1078"/>
      <c r="E47" s="1078"/>
      <c r="F47" s="1078"/>
      <c r="G47" s="1078"/>
      <c r="H47" s="1078"/>
      <c r="I47" s="1078"/>
      <c r="J47" s="1078"/>
      <c r="K47" s="1078"/>
      <c r="L47" s="1078"/>
      <c r="M47" s="1078"/>
      <c r="N47" s="1078"/>
      <c r="O47" s="1078"/>
      <c r="P47" s="1079"/>
      <c r="Q47" s="1094"/>
      <c r="R47" s="1095"/>
      <c r="S47" s="1095"/>
      <c r="T47" s="1095"/>
      <c r="U47" s="1095"/>
      <c r="V47" s="1095"/>
      <c r="W47" s="1095"/>
      <c r="X47" s="1095"/>
      <c r="Y47" s="1095"/>
      <c r="Z47" s="1095"/>
      <c r="AA47" s="1095"/>
      <c r="AB47" s="1095"/>
      <c r="AC47" s="1095"/>
      <c r="AD47" s="1095"/>
      <c r="AE47" s="1096"/>
      <c r="AF47" s="1083"/>
      <c r="AG47" s="1084"/>
      <c r="AH47" s="1084"/>
      <c r="AI47" s="1084"/>
      <c r="AJ47" s="1085"/>
      <c r="AK47" s="767"/>
      <c r="AL47" s="768"/>
      <c r="AM47" s="768"/>
      <c r="AN47" s="768"/>
      <c r="AO47" s="768"/>
      <c r="AP47" s="768"/>
      <c r="AQ47" s="768"/>
      <c r="AR47" s="768"/>
      <c r="AS47" s="768"/>
      <c r="AT47" s="768"/>
      <c r="AU47" s="768"/>
      <c r="AV47" s="768"/>
      <c r="AW47" s="768"/>
      <c r="AX47" s="768"/>
      <c r="AY47" s="768"/>
      <c r="AZ47" s="1093"/>
      <c r="BA47" s="1093"/>
      <c r="BB47" s="1093"/>
      <c r="BC47" s="1093"/>
      <c r="BD47" s="1093"/>
      <c r="BE47" s="1070"/>
      <c r="BF47" s="1070"/>
      <c r="BG47" s="1070"/>
      <c r="BH47" s="1070"/>
      <c r="BI47" s="1071"/>
      <c r="BJ47" s="251"/>
      <c r="BK47" s="251"/>
      <c r="BL47" s="251"/>
      <c r="BM47" s="251"/>
      <c r="BN47" s="251"/>
      <c r="BO47" s="264"/>
      <c r="BP47" s="264"/>
      <c r="BQ47" s="261">
        <v>41</v>
      </c>
      <c r="BR47" s="262"/>
      <c r="BS47" s="1046"/>
      <c r="BT47" s="1047"/>
      <c r="BU47" s="1047"/>
      <c r="BV47" s="1047"/>
      <c r="BW47" s="1047"/>
      <c r="BX47" s="1047"/>
      <c r="BY47" s="1047"/>
      <c r="BZ47" s="1047"/>
      <c r="CA47" s="1047"/>
      <c r="CB47" s="1047"/>
      <c r="CC47" s="1047"/>
      <c r="CD47" s="1047"/>
      <c r="CE47" s="1047"/>
      <c r="CF47" s="1047"/>
      <c r="CG47" s="104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5"/>
    </row>
    <row r="48" spans="1:131" s="246" customFormat="1" ht="26.25" customHeight="1">
      <c r="A48" s="260">
        <v>21</v>
      </c>
      <c r="B48" s="1077"/>
      <c r="C48" s="1078"/>
      <c r="D48" s="1078"/>
      <c r="E48" s="1078"/>
      <c r="F48" s="1078"/>
      <c r="G48" s="1078"/>
      <c r="H48" s="1078"/>
      <c r="I48" s="1078"/>
      <c r="J48" s="1078"/>
      <c r="K48" s="1078"/>
      <c r="L48" s="1078"/>
      <c r="M48" s="1078"/>
      <c r="N48" s="1078"/>
      <c r="O48" s="1078"/>
      <c r="P48" s="1079"/>
      <c r="Q48" s="1094"/>
      <c r="R48" s="1095"/>
      <c r="S48" s="1095"/>
      <c r="T48" s="1095"/>
      <c r="U48" s="1095"/>
      <c r="V48" s="1095"/>
      <c r="W48" s="1095"/>
      <c r="X48" s="1095"/>
      <c r="Y48" s="1095"/>
      <c r="Z48" s="1095"/>
      <c r="AA48" s="1095"/>
      <c r="AB48" s="1095"/>
      <c r="AC48" s="1095"/>
      <c r="AD48" s="1095"/>
      <c r="AE48" s="1096"/>
      <c r="AF48" s="1083"/>
      <c r="AG48" s="1084"/>
      <c r="AH48" s="1084"/>
      <c r="AI48" s="1084"/>
      <c r="AJ48" s="1085"/>
      <c r="AK48" s="767"/>
      <c r="AL48" s="768"/>
      <c r="AM48" s="768"/>
      <c r="AN48" s="768"/>
      <c r="AO48" s="768"/>
      <c r="AP48" s="768"/>
      <c r="AQ48" s="768"/>
      <c r="AR48" s="768"/>
      <c r="AS48" s="768"/>
      <c r="AT48" s="768"/>
      <c r="AU48" s="768"/>
      <c r="AV48" s="768"/>
      <c r="AW48" s="768"/>
      <c r="AX48" s="768"/>
      <c r="AY48" s="768"/>
      <c r="AZ48" s="1093"/>
      <c r="BA48" s="1093"/>
      <c r="BB48" s="1093"/>
      <c r="BC48" s="1093"/>
      <c r="BD48" s="1093"/>
      <c r="BE48" s="1070"/>
      <c r="BF48" s="1070"/>
      <c r="BG48" s="1070"/>
      <c r="BH48" s="1070"/>
      <c r="BI48" s="1071"/>
      <c r="BJ48" s="251"/>
      <c r="BK48" s="251"/>
      <c r="BL48" s="251"/>
      <c r="BM48" s="251"/>
      <c r="BN48" s="251"/>
      <c r="BO48" s="264"/>
      <c r="BP48" s="264"/>
      <c r="BQ48" s="261">
        <v>42</v>
      </c>
      <c r="BR48" s="262"/>
      <c r="BS48" s="1046"/>
      <c r="BT48" s="1047"/>
      <c r="BU48" s="1047"/>
      <c r="BV48" s="1047"/>
      <c r="BW48" s="1047"/>
      <c r="BX48" s="1047"/>
      <c r="BY48" s="1047"/>
      <c r="BZ48" s="1047"/>
      <c r="CA48" s="1047"/>
      <c r="CB48" s="1047"/>
      <c r="CC48" s="1047"/>
      <c r="CD48" s="1047"/>
      <c r="CE48" s="1047"/>
      <c r="CF48" s="1047"/>
      <c r="CG48" s="104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5"/>
    </row>
    <row r="49" spans="1:131" s="246" customFormat="1" ht="26.25" customHeight="1">
      <c r="A49" s="260">
        <v>22</v>
      </c>
      <c r="B49" s="1077"/>
      <c r="C49" s="1078"/>
      <c r="D49" s="1078"/>
      <c r="E49" s="1078"/>
      <c r="F49" s="1078"/>
      <c r="G49" s="1078"/>
      <c r="H49" s="1078"/>
      <c r="I49" s="1078"/>
      <c r="J49" s="1078"/>
      <c r="K49" s="1078"/>
      <c r="L49" s="1078"/>
      <c r="M49" s="1078"/>
      <c r="N49" s="1078"/>
      <c r="O49" s="1078"/>
      <c r="P49" s="1079"/>
      <c r="Q49" s="1094"/>
      <c r="R49" s="1095"/>
      <c r="S49" s="1095"/>
      <c r="T49" s="1095"/>
      <c r="U49" s="1095"/>
      <c r="V49" s="1095"/>
      <c r="W49" s="1095"/>
      <c r="X49" s="1095"/>
      <c r="Y49" s="1095"/>
      <c r="Z49" s="1095"/>
      <c r="AA49" s="1095"/>
      <c r="AB49" s="1095"/>
      <c r="AC49" s="1095"/>
      <c r="AD49" s="1095"/>
      <c r="AE49" s="1096"/>
      <c r="AF49" s="1083"/>
      <c r="AG49" s="1084"/>
      <c r="AH49" s="1084"/>
      <c r="AI49" s="1084"/>
      <c r="AJ49" s="1085"/>
      <c r="AK49" s="767"/>
      <c r="AL49" s="768"/>
      <c r="AM49" s="768"/>
      <c r="AN49" s="768"/>
      <c r="AO49" s="768"/>
      <c r="AP49" s="768"/>
      <c r="AQ49" s="768"/>
      <c r="AR49" s="768"/>
      <c r="AS49" s="768"/>
      <c r="AT49" s="768"/>
      <c r="AU49" s="768"/>
      <c r="AV49" s="768"/>
      <c r="AW49" s="768"/>
      <c r="AX49" s="768"/>
      <c r="AY49" s="768"/>
      <c r="AZ49" s="1093"/>
      <c r="BA49" s="1093"/>
      <c r="BB49" s="1093"/>
      <c r="BC49" s="1093"/>
      <c r="BD49" s="1093"/>
      <c r="BE49" s="1070"/>
      <c r="BF49" s="1070"/>
      <c r="BG49" s="1070"/>
      <c r="BH49" s="1070"/>
      <c r="BI49" s="1071"/>
      <c r="BJ49" s="251"/>
      <c r="BK49" s="251"/>
      <c r="BL49" s="251"/>
      <c r="BM49" s="251"/>
      <c r="BN49" s="251"/>
      <c r="BO49" s="264"/>
      <c r="BP49" s="264"/>
      <c r="BQ49" s="261">
        <v>43</v>
      </c>
      <c r="BR49" s="262"/>
      <c r="BS49" s="1046"/>
      <c r="BT49" s="1047"/>
      <c r="BU49" s="1047"/>
      <c r="BV49" s="1047"/>
      <c r="BW49" s="1047"/>
      <c r="BX49" s="1047"/>
      <c r="BY49" s="1047"/>
      <c r="BZ49" s="1047"/>
      <c r="CA49" s="1047"/>
      <c r="CB49" s="1047"/>
      <c r="CC49" s="1047"/>
      <c r="CD49" s="1047"/>
      <c r="CE49" s="1047"/>
      <c r="CF49" s="1047"/>
      <c r="CG49" s="104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5"/>
    </row>
    <row r="50" spans="1:131" s="246" customFormat="1" ht="26.25" customHeight="1">
      <c r="A50" s="260">
        <v>23</v>
      </c>
      <c r="B50" s="1077"/>
      <c r="C50" s="1078"/>
      <c r="D50" s="1078"/>
      <c r="E50" s="1078"/>
      <c r="F50" s="1078"/>
      <c r="G50" s="1078"/>
      <c r="H50" s="1078"/>
      <c r="I50" s="1078"/>
      <c r="J50" s="1078"/>
      <c r="K50" s="1078"/>
      <c r="L50" s="1078"/>
      <c r="M50" s="1078"/>
      <c r="N50" s="1078"/>
      <c r="O50" s="1078"/>
      <c r="P50" s="1079"/>
      <c r="Q50" s="1080"/>
      <c r="R50" s="1081"/>
      <c r="S50" s="1081"/>
      <c r="T50" s="1081"/>
      <c r="U50" s="1081"/>
      <c r="V50" s="1081"/>
      <c r="W50" s="1081"/>
      <c r="X50" s="1081"/>
      <c r="Y50" s="1081"/>
      <c r="Z50" s="1081"/>
      <c r="AA50" s="1081"/>
      <c r="AB50" s="1081"/>
      <c r="AC50" s="1081"/>
      <c r="AD50" s="1081"/>
      <c r="AE50" s="1082"/>
      <c r="AF50" s="1083"/>
      <c r="AG50" s="1084"/>
      <c r="AH50" s="1084"/>
      <c r="AI50" s="1084"/>
      <c r="AJ50" s="1085"/>
      <c r="AK50" s="1086"/>
      <c r="AL50" s="1081"/>
      <c r="AM50" s="1081"/>
      <c r="AN50" s="1081"/>
      <c r="AO50" s="1081"/>
      <c r="AP50" s="1081"/>
      <c r="AQ50" s="1081"/>
      <c r="AR50" s="1081"/>
      <c r="AS50" s="1081"/>
      <c r="AT50" s="1081"/>
      <c r="AU50" s="1081"/>
      <c r="AV50" s="1081"/>
      <c r="AW50" s="1081"/>
      <c r="AX50" s="1081"/>
      <c r="AY50" s="1081"/>
      <c r="AZ50" s="1087"/>
      <c r="BA50" s="1087"/>
      <c r="BB50" s="1087"/>
      <c r="BC50" s="1087"/>
      <c r="BD50" s="1087"/>
      <c r="BE50" s="1070"/>
      <c r="BF50" s="1070"/>
      <c r="BG50" s="1070"/>
      <c r="BH50" s="1070"/>
      <c r="BI50" s="1071"/>
      <c r="BJ50" s="251"/>
      <c r="BK50" s="251"/>
      <c r="BL50" s="251"/>
      <c r="BM50" s="251"/>
      <c r="BN50" s="251"/>
      <c r="BO50" s="264"/>
      <c r="BP50" s="264"/>
      <c r="BQ50" s="261">
        <v>44</v>
      </c>
      <c r="BR50" s="262"/>
      <c r="BS50" s="1046"/>
      <c r="BT50" s="1047"/>
      <c r="BU50" s="1047"/>
      <c r="BV50" s="1047"/>
      <c r="BW50" s="1047"/>
      <c r="BX50" s="1047"/>
      <c r="BY50" s="1047"/>
      <c r="BZ50" s="1047"/>
      <c r="CA50" s="1047"/>
      <c r="CB50" s="1047"/>
      <c r="CC50" s="1047"/>
      <c r="CD50" s="1047"/>
      <c r="CE50" s="1047"/>
      <c r="CF50" s="1047"/>
      <c r="CG50" s="104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5"/>
    </row>
    <row r="51" spans="1:131" s="246" customFormat="1" ht="26.25" customHeight="1">
      <c r="A51" s="260">
        <v>24</v>
      </c>
      <c r="B51" s="1077"/>
      <c r="C51" s="1078"/>
      <c r="D51" s="1078"/>
      <c r="E51" s="1078"/>
      <c r="F51" s="1078"/>
      <c r="G51" s="1078"/>
      <c r="H51" s="1078"/>
      <c r="I51" s="1078"/>
      <c r="J51" s="1078"/>
      <c r="K51" s="1078"/>
      <c r="L51" s="1078"/>
      <c r="M51" s="1078"/>
      <c r="N51" s="1078"/>
      <c r="O51" s="1078"/>
      <c r="P51" s="1079"/>
      <c r="Q51" s="1080"/>
      <c r="R51" s="1081"/>
      <c r="S51" s="1081"/>
      <c r="T51" s="1081"/>
      <c r="U51" s="1081"/>
      <c r="V51" s="1081"/>
      <c r="W51" s="1081"/>
      <c r="X51" s="1081"/>
      <c r="Y51" s="1081"/>
      <c r="Z51" s="1081"/>
      <c r="AA51" s="1081"/>
      <c r="AB51" s="1081"/>
      <c r="AC51" s="1081"/>
      <c r="AD51" s="1081"/>
      <c r="AE51" s="1082"/>
      <c r="AF51" s="1083"/>
      <c r="AG51" s="1084"/>
      <c r="AH51" s="1084"/>
      <c r="AI51" s="1084"/>
      <c r="AJ51" s="1085"/>
      <c r="AK51" s="1086"/>
      <c r="AL51" s="1081"/>
      <c r="AM51" s="1081"/>
      <c r="AN51" s="1081"/>
      <c r="AO51" s="1081"/>
      <c r="AP51" s="1081"/>
      <c r="AQ51" s="1081"/>
      <c r="AR51" s="1081"/>
      <c r="AS51" s="1081"/>
      <c r="AT51" s="1081"/>
      <c r="AU51" s="1081"/>
      <c r="AV51" s="1081"/>
      <c r="AW51" s="1081"/>
      <c r="AX51" s="1081"/>
      <c r="AY51" s="1081"/>
      <c r="AZ51" s="1087"/>
      <c r="BA51" s="1087"/>
      <c r="BB51" s="1087"/>
      <c r="BC51" s="1087"/>
      <c r="BD51" s="1087"/>
      <c r="BE51" s="1070"/>
      <c r="BF51" s="1070"/>
      <c r="BG51" s="1070"/>
      <c r="BH51" s="1070"/>
      <c r="BI51" s="1071"/>
      <c r="BJ51" s="251"/>
      <c r="BK51" s="251"/>
      <c r="BL51" s="251"/>
      <c r="BM51" s="251"/>
      <c r="BN51" s="251"/>
      <c r="BO51" s="264"/>
      <c r="BP51" s="264"/>
      <c r="BQ51" s="261">
        <v>45</v>
      </c>
      <c r="BR51" s="262"/>
      <c r="BS51" s="1046"/>
      <c r="BT51" s="1047"/>
      <c r="BU51" s="1047"/>
      <c r="BV51" s="1047"/>
      <c r="BW51" s="1047"/>
      <c r="BX51" s="1047"/>
      <c r="BY51" s="1047"/>
      <c r="BZ51" s="1047"/>
      <c r="CA51" s="1047"/>
      <c r="CB51" s="1047"/>
      <c r="CC51" s="1047"/>
      <c r="CD51" s="1047"/>
      <c r="CE51" s="1047"/>
      <c r="CF51" s="1047"/>
      <c r="CG51" s="104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5"/>
    </row>
    <row r="52" spans="1:131" s="246" customFormat="1" ht="26.25" customHeight="1">
      <c r="A52" s="260">
        <v>25</v>
      </c>
      <c r="B52" s="1077"/>
      <c r="C52" s="1078"/>
      <c r="D52" s="1078"/>
      <c r="E52" s="1078"/>
      <c r="F52" s="1078"/>
      <c r="G52" s="1078"/>
      <c r="H52" s="1078"/>
      <c r="I52" s="1078"/>
      <c r="J52" s="1078"/>
      <c r="K52" s="1078"/>
      <c r="L52" s="1078"/>
      <c r="M52" s="1078"/>
      <c r="N52" s="1078"/>
      <c r="O52" s="1078"/>
      <c r="P52" s="1079"/>
      <c r="Q52" s="1080"/>
      <c r="R52" s="1081"/>
      <c r="S52" s="1081"/>
      <c r="T52" s="1081"/>
      <c r="U52" s="1081"/>
      <c r="V52" s="1081"/>
      <c r="W52" s="1081"/>
      <c r="X52" s="1081"/>
      <c r="Y52" s="1081"/>
      <c r="Z52" s="1081"/>
      <c r="AA52" s="1081"/>
      <c r="AB52" s="1081"/>
      <c r="AC52" s="1081"/>
      <c r="AD52" s="1081"/>
      <c r="AE52" s="1082"/>
      <c r="AF52" s="1083"/>
      <c r="AG52" s="1084"/>
      <c r="AH52" s="1084"/>
      <c r="AI52" s="1084"/>
      <c r="AJ52" s="1085"/>
      <c r="AK52" s="1086"/>
      <c r="AL52" s="1081"/>
      <c r="AM52" s="1081"/>
      <c r="AN52" s="1081"/>
      <c r="AO52" s="1081"/>
      <c r="AP52" s="1081"/>
      <c r="AQ52" s="1081"/>
      <c r="AR52" s="1081"/>
      <c r="AS52" s="1081"/>
      <c r="AT52" s="1081"/>
      <c r="AU52" s="1081"/>
      <c r="AV52" s="1081"/>
      <c r="AW52" s="1081"/>
      <c r="AX52" s="1081"/>
      <c r="AY52" s="1081"/>
      <c r="AZ52" s="1087"/>
      <c r="BA52" s="1087"/>
      <c r="BB52" s="1087"/>
      <c r="BC52" s="1087"/>
      <c r="BD52" s="1087"/>
      <c r="BE52" s="1070"/>
      <c r="BF52" s="1070"/>
      <c r="BG52" s="1070"/>
      <c r="BH52" s="1070"/>
      <c r="BI52" s="1071"/>
      <c r="BJ52" s="251"/>
      <c r="BK52" s="251"/>
      <c r="BL52" s="251"/>
      <c r="BM52" s="251"/>
      <c r="BN52" s="251"/>
      <c r="BO52" s="264"/>
      <c r="BP52" s="264"/>
      <c r="BQ52" s="261">
        <v>46</v>
      </c>
      <c r="BR52" s="262"/>
      <c r="BS52" s="1046"/>
      <c r="BT52" s="1047"/>
      <c r="BU52" s="1047"/>
      <c r="BV52" s="1047"/>
      <c r="BW52" s="1047"/>
      <c r="BX52" s="1047"/>
      <c r="BY52" s="1047"/>
      <c r="BZ52" s="1047"/>
      <c r="CA52" s="1047"/>
      <c r="CB52" s="1047"/>
      <c r="CC52" s="1047"/>
      <c r="CD52" s="1047"/>
      <c r="CE52" s="1047"/>
      <c r="CF52" s="1047"/>
      <c r="CG52" s="104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5"/>
    </row>
    <row r="53" spans="1:131" s="246" customFormat="1" ht="26.25" customHeight="1">
      <c r="A53" s="260">
        <v>26</v>
      </c>
      <c r="B53" s="1077"/>
      <c r="C53" s="1078"/>
      <c r="D53" s="1078"/>
      <c r="E53" s="1078"/>
      <c r="F53" s="1078"/>
      <c r="G53" s="1078"/>
      <c r="H53" s="1078"/>
      <c r="I53" s="1078"/>
      <c r="J53" s="1078"/>
      <c r="K53" s="1078"/>
      <c r="L53" s="1078"/>
      <c r="M53" s="1078"/>
      <c r="N53" s="1078"/>
      <c r="O53" s="1078"/>
      <c r="P53" s="1079"/>
      <c r="Q53" s="1080"/>
      <c r="R53" s="1081"/>
      <c r="S53" s="1081"/>
      <c r="T53" s="1081"/>
      <c r="U53" s="1081"/>
      <c r="V53" s="1081"/>
      <c r="W53" s="1081"/>
      <c r="X53" s="1081"/>
      <c r="Y53" s="1081"/>
      <c r="Z53" s="1081"/>
      <c r="AA53" s="1081"/>
      <c r="AB53" s="1081"/>
      <c r="AC53" s="1081"/>
      <c r="AD53" s="1081"/>
      <c r="AE53" s="1082"/>
      <c r="AF53" s="1083"/>
      <c r="AG53" s="1084"/>
      <c r="AH53" s="1084"/>
      <c r="AI53" s="1084"/>
      <c r="AJ53" s="1085"/>
      <c r="AK53" s="1086"/>
      <c r="AL53" s="1081"/>
      <c r="AM53" s="1081"/>
      <c r="AN53" s="1081"/>
      <c r="AO53" s="1081"/>
      <c r="AP53" s="1081"/>
      <c r="AQ53" s="1081"/>
      <c r="AR53" s="1081"/>
      <c r="AS53" s="1081"/>
      <c r="AT53" s="1081"/>
      <c r="AU53" s="1081"/>
      <c r="AV53" s="1081"/>
      <c r="AW53" s="1081"/>
      <c r="AX53" s="1081"/>
      <c r="AY53" s="1081"/>
      <c r="AZ53" s="1087"/>
      <c r="BA53" s="1087"/>
      <c r="BB53" s="1087"/>
      <c r="BC53" s="1087"/>
      <c r="BD53" s="1087"/>
      <c r="BE53" s="1070"/>
      <c r="BF53" s="1070"/>
      <c r="BG53" s="1070"/>
      <c r="BH53" s="1070"/>
      <c r="BI53" s="1071"/>
      <c r="BJ53" s="251"/>
      <c r="BK53" s="251"/>
      <c r="BL53" s="251"/>
      <c r="BM53" s="251"/>
      <c r="BN53" s="251"/>
      <c r="BO53" s="264"/>
      <c r="BP53" s="264"/>
      <c r="BQ53" s="261">
        <v>47</v>
      </c>
      <c r="BR53" s="262"/>
      <c r="BS53" s="1046"/>
      <c r="BT53" s="1047"/>
      <c r="BU53" s="1047"/>
      <c r="BV53" s="1047"/>
      <c r="BW53" s="1047"/>
      <c r="BX53" s="1047"/>
      <c r="BY53" s="1047"/>
      <c r="BZ53" s="1047"/>
      <c r="CA53" s="1047"/>
      <c r="CB53" s="1047"/>
      <c r="CC53" s="1047"/>
      <c r="CD53" s="1047"/>
      <c r="CE53" s="1047"/>
      <c r="CF53" s="1047"/>
      <c r="CG53" s="104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5"/>
    </row>
    <row r="54" spans="1:131" s="246" customFormat="1" ht="26.25" customHeight="1">
      <c r="A54" s="260">
        <v>27</v>
      </c>
      <c r="B54" s="1077"/>
      <c r="C54" s="1078"/>
      <c r="D54" s="1078"/>
      <c r="E54" s="1078"/>
      <c r="F54" s="1078"/>
      <c r="G54" s="1078"/>
      <c r="H54" s="1078"/>
      <c r="I54" s="1078"/>
      <c r="J54" s="1078"/>
      <c r="K54" s="1078"/>
      <c r="L54" s="1078"/>
      <c r="M54" s="1078"/>
      <c r="N54" s="1078"/>
      <c r="O54" s="1078"/>
      <c r="P54" s="1079"/>
      <c r="Q54" s="1080"/>
      <c r="R54" s="1081"/>
      <c r="S54" s="1081"/>
      <c r="T54" s="1081"/>
      <c r="U54" s="1081"/>
      <c r="V54" s="1081"/>
      <c r="W54" s="1081"/>
      <c r="X54" s="1081"/>
      <c r="Y54" s="1081"/>
      <c r="Z54" s="1081"/>
      <c r="AA54" s="1081"/>
      <c r="AB54" s="1081"/>
      <c r="AC54" s="1081"/>
      <c r="AD54" s="1081"/>
      <c r="AE54" s="1082"/>
      <c r="AF54" s="1083"/>
      <c r="AG54" s="1084"/>
      <c r="AH54" s="1084"/>
      <c r="AI54" s="1084"/>
      <c r="AJ54" s="1085"/>
      <c r="AK54" s="1086"/>
      <c r="AL54" s="1081"/>
      <c r="AM54" s="1081"/>
      <c r="AN54" s="1081"/>
      <c r="AO54" s="1081"/>
      <c r="AP54" s="1081"/>
      <c r="AQ54" s="1081"/>
      <c r="AR54" s="1081"/>
      <c r="AS54" s="1081"/>
      <c r="AT54" s="1081"/>
      <c r="AU54" s="1081"/>
      <c r="AV54" s="1081"/>
      <c r="AW54" s="1081"/>
      <c r="AX54" s="1081"/>
      <c r="AY54" s="1081"/>
      <c r="AZ54" s="1087"/>
      <c r="BA54" s="1087"/>
      <c r="BB54" s="1087"/>
      <c r="BC54" s="1087"/>
      <c r="BD54" s="1087"/>
      <c r="BE54" s="1070"/>
      <c r="BF54" s="1070"/>
      <c r="BG54" s="1070"/>
      <c r="BH54" s="1070"/>
      <c r="BI54" s="1071"/>
      <c r="BJ54" s="251"/>
      <c r="BK54" s="251"/>
      <c r="BL54" s="251"/>
      <c r="BM54" s="251"/>
      <c r="BN54" s="251"/>
      <c r="BO54" s="264"/>
      <c r="BP54" s="264"/>
      <c r="BQ54" s="261">
        <v>48</v>
      </c>
      <c r="BR54" s="262"/>
      <c r="BS54" s="1046"/>
      <c r="BT54" s="1047"/>
      <c r="BU54" s="1047"/>
      <c r="BV54" s="1047"/>
      <c r="BW54" s="1047"/>
      <c r="BX54" s="1047"/>
      <c r="BY54" s="1047"/>
      <c r="BZ54" s="1047"/>
      <c r="CA54" s="1047"/>
      <c r="CB54" s="1047"/>
      <c r="CC54" s="1047"/>
      <c r="CD54" s="1047"/>
      <c r="CE54" s="1047"/>
      <c r="CF54" s="1047"/>
      <c r="CG54" s="104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5"/>
    </row>
    <row r="55" spans="1:131" s="246" customFormat="1" ht="26.25" customHeight="1">
      <c r="A55" s="260">
        <v>28</v>
      </c>
      <c r="B55" s="1077"/>
      <c r="C55" s="1078"/>
      <c r="D55" s="1078"/>
      <c r="E55" s="1078"/>
      <c r="F55" s="1078"/>
      <c r="G55" s="1078"/>
      <c r="H55" s="1078"/>
      <c r="I55" s="1078"/>
      <c r="J55" s="1078"/>
      <c r="K55" s="1078"/>
      <c r="L55" s="1078"/>
      <c r="M55" s="1078"/>
      <c r="N55" s="1078"/>
      <c r="O55" s="1078"/>
      <c r="P55" s="1079"/>
      <c r="Q55" s="1080"/>
      <c r="R55" s="1081"/>
      <c r="S55" s="1081"/>
      <c r="T55" s="1081"/>
      <c r="U55" s="1081"/>
      <c r="V55" s="1081"/>
      <c r="W55" s="1081"/>
      <c r="X55" s="1081"/>
      <c r="Y55" s="1081"/>
      <c r="Z55" s="1081"/>
      <c r="AA55" s="1081"/>
      <c r="AB55" s="1081"/>
      <c r="AC55" s="1081"/>
      <c r="AD55" s="1081"/>
      <c r="AE55" s="1082"/>
      <c r="AF55" s="1083"/>
      <c r="AG55" s="1084"/>
      <c r="AH55" s="1084"/>
      <c r="AI55" s="1084"/>
      <c r="AJ55" s="1085"/>
      <c r="AK55" s="1086"/>
      <c r="AL55" s="1081"/>
      <c r="AM55" s="1081"/>
      <c r="AN55" s="1081"/>
      <c r="AO55" s="1081"/>
      <c r="AP55" s="1081"/>
      <c r="AQ55" s="1081"/>
      <c r="AR55" s="1081"/>
      <c r="AS55" s="1081"/>
      <c r="AT55" s="1081"/>
      <c r="AU55" s="1081"/>
      <c r="AV55" s="1081"/>
      <c r="AW55" s="1081"/>
      <c r="AX55" s="1081"/>
      <c r="AY55" s="1081"/>
      <c r="AZ55" s="1087"/>
      <c r="BA55" s="1087"/>
      <c r="BB55" s="1087"/>
      <c r="BC55" s="1087"/>
      <c r="BD55" s="1087"/>
      <c r="BE55" s="1070"/>
      <c r="BF55" s="1070"/>
      <c r="BG55" s="1070"/>
      <c r="BH55" s="1070"/>
      <c r="BI55" s="1071"/>
      <c r="BJ55" s="251"/>
      <c r="BK55" s="251"/>
      <c r="BL55" s="251"/>
      <c r="BM55" s="251"/>
      <c r="BN55" s="251"/>
      <c r="BO55" s="264"/>
      <c r="BP55" s="264"/>
      <c r="BQ55" s="261">
        <v>49</v>
      </c>
      <c r="BR55" s="262"/>
      <c r="BS55" s="1046"/>
      <c r="BT55" s="1047"/>
      <c r="BU55" s="1047"/>
      <c r="BV55" s="1047"/>
      <c r="BW55" s="1047"/>
      <c r="BX55" s="1047"/>
      <c r="BY55" s="1047"/>
      <c r="BZ55" s="1047"/>
      <c r="CA55" s="1047"/>
      <c r="CB55" s="1047"/>
      <c r="CC55" s="1047"/>
      <c r="CD55" s="1047"/>
      <c r="CE55" s="1047"/>
      <c r="CF55" s="1047"/>
      <c r="CG55" s="104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5"/>
    </row>
    <row r="56" spans="1:131" s="246" customFormat="1" ht="26.25" customHeight="1">
      <c r="A56" s="260">
        <v>29</v>
      </c>
      <c r="B56" s="1077"/>
      <c r="C56" s="1078"/>
      <c r="D56" s="1078"/>
      <c r="E56" s="1078"/>
      <c r="F56" s="1078"/>
      <c r="G56" s="1078"/>
      <c r="H56" s="1078"/>
      <c r="I56" s="1078"/>
      <c r="J56" s="1078"/>
      <c r="K56" s="1078"/>
      <c r="L56" s="1078"/>
      <c r="M56" s="1078"/>
      <c r="N56" s="1078"/>
      <c r="O56" s="1078"/>
      <c r="P56" s="1079"/>
      <c r="Q56" s="1080"/>
      <c r="R56" s="1081"/>
      <c r="S56" s="1081"/>
      <c r="T56" s="1081"/>
      <c r="U56" s="1081"/>
      <c r="V56" s="1081"/>
      <c r="W56" s="1081"/>
      <c r="X56" s="1081"/>
      <c r="Y56" s="1081"/>
      <c r="Z56" s="1081"/>
      <c r="AA56" s="1081"/>
      <c r="AB56" s="1081"/>
      <c r="AC56" s="1081"/>
      <c r="AD56" s="1081"/>
      <c r="AE56" s="1082"/>
      <c r="AF56" s="1083"/>
      <c r="AG56" s="1084"/>
      <c r="AH56" s="1084"/>
      <c r="AI56" s="1084"/>
      <c r="AJ56" s="1085"/>
      <c r="AK56" s="1086"/>
      <c r="AL56" s="1081"/>
      <c r="AM56" s="1081"/>
      <c r="AN56" s="1081"/>
      <c r="AO56" s="1081"/>
      <c r="AP56" s="1081"/>
      <c r="AQ56" s="1081"/>
      <c r="AR56" s="1081"/>
      <c r="AS56" s="1081"/>
      <c r="AT56" s="1081"/>
      <c r="AU56" s="1081"/>
      <c r="AV56" s="1081"/>
      <c r="AW56" s="1081"/>
      <c r="AX56" s="1081"/>
      <c r="AY56" s="1081"/>
      <c r="AZ56" s="1087"/>
      <c r="BA56" s="1087"/>
      <c r="BB56" s="1087"/>
      <c r="BC56" s="1087"/>
      <c r="BD56" s="1087"/>
      <c r="BE56" s="1070"/>
      <c r="BF56" s="1070"/>
      <c r="BG56" s="1070"/>
      <c r="BH56" s="1070"/>
      <c r="BI56" s="1071"/>
      <c r="BJ56" s="251"/>
      <c r="BK56" s="251"/>
      <c r="BL56" s="251"/>
      <c r="BM56" s="251"/>
      <c r="BN56" s="251"/>
      <c r="BO56" s="264"/>
      <c r="BP56" s="264"/>
      <c r="BQ56" s="261">
        <v>50</v>
      </c>
      <c r="BR56" s="262"/>
      <c r="BS56" s="1046"/>
      <c r="BT56" s="1047"/>
      <c r="BU56" s="1047"/>
      <c r="BV56" s="1047"/>
      <c r="BW56" s="1047"/>
      <c r="BX56" s="1047"/>
      <c r="BY56" s="1047"/>
      <c r="BZ56" s="1047"/>
      <c r="CA56" s="1047"/>
      <c r="CB56" s="1047"/>
      <c r="CC56" s="1047"/>
      <c r="CD56" s="1047"/>
      <c r="CE56" s="1047"/>
      <c r="CF56" s="1047"/>
      <c r="CG56" s="104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5"/>
    </row>
    <row r="57" spans="1:131" s="246" customFormat="1" ht="26.25" customHeight="1">
      <c r="A57" s="260">
        <v>30</v>
      </c>
      <c r="B57" s="1077"/>
      <c r="C57" s="1078"/>
      <c r="D57" s="1078"/>
      <c r="E57" s="1078"/>
      <c r="F57" s="1078"/>
      <c r="G57" s="1078"/>
      <c r="H57" s="1078"/>
      <c r="I57" s="1078"/>
      <c r="J57" s="1078"/>
      <c r="K57" s="1078"/>
      <c r="L57" s="1078"/>
      <c r="M57" s="1078"/>
      <c r="N57" s="1078"/>
      <c r="O57" s="1078"/>
      <c r="P57" s="1079"/>
      <c r="Q57" s="1080"/>
      <c r="R57" s="1081"/>
      <c r="S57" s="1081"/>
      <c r="T57" s="1081"/>
      <c r="U57" s="1081"/>
      <c r="V57" s="1081"/>
      <c r="W57" s="1081"/>
      <c r="X57" s="1081"/>
      <c r="Y57" s="1081"/>
      <c r="Z57" s="1081"/>
      <c r="AA57" s="1081"/>
      <c r="AB57" s="1081"/>
      <c r="AC57" s="1081"/>
      <c r="AD57" s="1081"/>
      <c r="AE57" s="1082"/>
      <c r="AF57" s="1083"/>
      <c r="AG57" s="1084"/>
      <c r="AH57" s="1084"/>
      <c r="AI57" s="1084"/>
      <c r="AJ57" s="1085"/>
      <c r="AK57" s="1086"/>
      <c r="AL57" s="1081"/>
      <c r="AM57" s="1081"/>
      <c r="AN57" s="1081"/>
      <c r="AO57" s="1081"/>
      <c r="AP57" s="1081"/>
      <c r="AQ57" s="1081"/>
      <c r="AR57" s="1081"/>
      <c r="AS57" s="1081"/>
      <c r="AT57" s="1081"/>
      <c r="AU57" s="1081"/>
      <c r="AV57" s="1081"/>
      <c r="AW57" s="1081"/>
      <c r="AX57" s="1081"/>
      <c r="AY57" s="1081"/>
      <c r="AZ57" s="1087"/>
      <c r="BA57" s="1087"/>
      <c r="BB57" s="1087"/>
      <c r="BC57" s="1087"/>
      <c r="BD57" s="1087"/>
      <c r="BE57" s="1070"/>
      <c r="BF57" s="1070"/>
      <c r="BG57" s="1070"/>
      <c r="BH57" s="1070"/>
      <c r="BI57" s="1071"/>
      <c r="BJ57" s="251"/>
      <c r="BK57" s="251"/>
      <c r="BL57" s="251"/>
      <c r="BM57" s="251"/>
      <c r="BN57" s="251"/>
      <c r="BO57" s="264"/>
      <c r="BP57" s="264"/>
      <c r="BQ57" s="261">
        <v>51</v>
      </c>
      <c r="BR57" s="262"/>
      <c r="BS57" s="1046"/>
      <c r="BT57" s="1047"/>
      <c r="BU57" s="1047"/>
      <c r="BV57" s="1047"/>
      <c r="BW57" s="1047"/>
      <c r="BX57" s="1047"/>
      <c r="BY57" s="1047"/>
      <c r="BZ57" s="1047"/>
      <c r="CA57" s="1047"/>
      <c r="CB57" s="1047"/>
      <c r="CC57" s="1047"/>
      <c r="CD57" s="1047"/>
      <c r="CE57" s="1047"/>
      <c r="CF57" s="1047"/>
      <c r="CG57" s="104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5"/>
    </row>
    <row r="58" spans="1:131" s="246" customFormat="1" ht="26.25" customHeight="1">
      <c r="A58" s="260">
        <v>31</v>
      </c>
      <c r="B58" s="1077"/>
      <c r="C58" s="1078"/>
      <c r="D58" s="1078"/>
      <c r="E58" s="1078"/>
      <c r="F58" s="1078"/>
      <c r="G58" s="1078"/>
      <c r="H58" s="1078"/>
      <c r="I58" s="1078"/>
      <c r="J58" s="1078"/>
      <c r="K58" s="1078"/>
      <c r="L58" s="1078"/>
      <c r="M58" s="1078"/>
      <c r="N58" s="1078"/>
      <c r="O58" s="1078"/>
      <c r="P58" s="1079"/>
      <c r="Q58" s="1080"/>
      <c r="R58" s="1081"/>
      <c r="S58" s="1081"/>
      <c r="T58" s="1081"/>
      <c r="U58" s="1081"/>
      <c r="V58" s="1081"/>
      <c r="W58" s="1081"/>
      <c r="X58" s="1081"/>
      <c r="Y58" s="1081"/>
      <c r="Z58" s="1081"/>
      <c r="AA58" s="1081"/>
      <c r="AB58" s="1081"/>
      <c r="AC58" s="1081"/>
      <c r="AD58" s="1081"/>
      <c r="AE58" s="1082"/>
      <c r="AF58" s="1083"/>
      <c r="AG58" s="1084"/>
      <c r="AH58" s="1084"/>
      <c r="AI58" s="1084"/>
      <c r="AJ58" s="1085"/>
      <c r="AK58" s="1086"/>
      <c r="AL58" s="1081"/>
      <c r="AM58" s="1081"/>
      <c r="AN58" s="1081"/>
      <c r="AO58" s="1081"/>
      <c r="AP58" s="1081"/>
      <c r="AQ58" s="1081"/>
      <c r="AR58" s="1081"/>
      <c r="AS58" s="1081"/>
      <c r="AT58" s="1081"/>
      <c r="AU58" s="1081"/>
      <c r="AV58" s="1081"/>
      <c r="AW58" s="1081"/>
      <c r="AX58" s="1081"/>
      <c r="AY58" s="1081"/>
      <c r="AZ58" s="1087"/>
      <c r="BA58" s="1087"/>
      <c r="BB58" s="1087"/>
      <c r="BC58" s="1087"/>
      <c r="BD58" s="1087"/>
      <c r="BE58" s="1070"/>
      <c r="BF58" s="1070"/>
      <c r="BG58" s="1070"/>
      <c r="BH58" s="1070"/>
      <c r="BI58" s="1071"/>
      <c r="BJ58" s="251"/>
      <c r="BK58" s="251"/>
      <c r="BL58" s="251"/>
      <c r="BM58" s="251"/>
      <c r="BN58" s="251"/>
      <c r="BO58" s="264"/>
      <c r="BP58" s="264"/>
      <c r="BQ58" s="261">
        <v>52</v>
      </c>
      <c r="BR58" s="262"/>
      <c r="BS58" s="1046"/>
      <c r="BT58" s="1047"/>
      <c r="BU58" s="1047"/>
      <c r="BV58" s="1047"/>
      <c r="BW58" s="1047"/>
      <c r="BX58" s="1047"/>
      <c r="BY58" s="1047"/>
      <c r="BZ58" s="1047"/>
      <c r="CA58" s="1047"/>
      <c r="CB58" s="1047"/>
      <c r="CC58" s="1047"/>
      <c r="CD58" s="1047"/>
      <c r="CE58" s="1047"/>
      <c r="CF58" s="1047"/>
      <c r="CG58" s="104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5"/>
    </row>
    <row r="59" spans="1:131" s="246" customFormat="1" ht="26.25" customHeight="1">
      <c r="A59" s="260">
        <v>32</v>
      </c>
      <c r="B59" s="1077"/>
      <c r="C59" s="1078"/>
      <c r="D59" s="1078"/>
      <c r="E59" s="1078"/>
      <c r="F59" s="1078"/>
      <c r="G59" s="1078"/>
      <c r="H59" s="1078"/>
      <c r="I59" s="1078"/>
      <c r="J59" s="1078"/>
      <c r="K59" s="1078"/>
      <c r="L59" s="1078"/>
      <c r="M59" s="1078"/>
      <c r="N59" s="1078"/>
      <c r="O59" s="1078"/>
      <c r="P59" s="1079"/>
      <c r="Q59" s="1080"/>
      <c r="R59" s="1081"/>
      <c r="S59" s="1081"/>
      <c r="T59" s="1081"/>
      <c r="U59" s="1081"/>
      <c r="V59" s="1081"/>
      <c r="W59" s="1081"/>
      <c r="X59" s="1081"/>
      <c r="Y59" s="1081"/>
      <c r="Z59" s="1081"/>
      <c r="AA59" s="1081"/>
      <c r="AB59" s="1081"/>
      <c r="AC59" s="1081"/>
      <c r="AD59" s="1081"/>
      <c r="AE59" s="1082"/>
      <c r="AF59" s="1083"/>
      <c r="AG59" s="1084"/>
      <c r="AH59" s="1084"/>
      <c r="AI59" s="1084"/>
      <c r="AJ59" s="1085"/>
      <c r="AK59" s="1086"/>
      <c r="AL59" s="1081"/>
      <c r="AM59" s="1081"/>
      <c r="AN59" s="1081"/>
      <c r="AO59" s="1081"/>
      <c r="AP59" s="1081"/>
      <c r="AQ59" s="1081"/>
      <c r="AR59" s="1081"/>
      <c r="AS59" s="1081"/>
      <c r="AT59" s="1081"/>
      <c r="AU59" s="1081"/>
      <c r="AV59" s="1081"/>
      <c r="AW59" s="1081"/>
      <c r="AX59" s="1081"/>
      <c r="AY59" s="1081"/>
      <c r="AZ59" s="1087"/>
      <c r="BA59" s="1087"/>
      <c r="BB59" s="1087"/>
      <c r="BC59" s="1087"/>
      <c r="BD59" s="1087"/>
      <c r="BE59" s="1070"/>
      <c r="BF59" s="1070"/>
      <c r="BG59" s="1070"/>
      <c r="BH59" s="1070"/>
      <c r="BI59" s="1071"/>
      <c r="BJ59" s="251"/>
      <c r="BK59" s="251"/>
      <c r="BL59" s="251"/>
      <c r="BM59" s="251"/>
      <c r="BN59" s="251"/>
      <c r="BO59" s="264"/>
      <c r="BP59" s="264"/>
      <c r="BQ59" s="261">
        <v>53</v>
      </c>
      <c r="BR59" s="262"/>
      <c r="BS59" s="1046"/>
      <c r="BT59" s="1047"/>
      <c r="BU59" s="1047"/>
      <c r="BV59" s="1047"/>
      <c r="BW59" s="1047"/>
      <c r="BX59" s="1047"/>
      <c r="BY59" s="1047"/>
      <c r="BZ59" s="1047"/>
      <c r="CA59" s="1047"/>
      <c r="CB59" s="1047"/>
      <c r="CC59" s="1047"/>
      <c r="CD59" s="1047"/>
      <c r="CE59" s="1047"/>
      <c r="CF59" s="1047"/>
      <c r="CG59" s="104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5"/>
    </row>
    <row r="60" spans="1:131" s="246" customFormat="1" ht="26.25" customHeight="1">
      <c r="A60" s="260">
        <v>33</v>
      </c>
      <c r="B60" s="1077"/>
      <c r="C60" s="1078"/>
      <c r="D60" s="1078"/>
      <c r="E60" s="1078"/>
      <c r="F60" s="1078"/>
      <c r="G60" s="1078"/>
      <c r="H60" s="1078"/>
      <c r="I60" s="1078"/>
      <c r="J60" s="1078"/>
      <c r="K60" s="1078"/>
      <c r="L60" s="1078"/>
      <c r="M60" s="1078"/>
      <c r="N60" s="1078"/>
      <c r="O60" s="1078"/>
      <c r="P60" s="1079"/>
      <c r="Q60" s="1080"/>
      <c r="R60" s="1081"/>
      <c r="S60" s="1081"/>
      <c r="T60" s="1081"/>
      <c r="U60" s="1081"/>
      <c r="V60" s="1081"/>
      <c r="W60" s="1081"/>
      <c r="X60" s="1081"/>
      <c r="Y60" s="1081"/>
      <c r="Z60" s="1081"/>
      <c r="AA60" s="1081"/>
      <c r="AB60" s="1081"/>
      <c r="AC60" s="1081"/>
      <c r="AD60" s="1081"/>
      <c r="AE60" s="1082"/>
      <c r="AF60" s="1083"/>
      <c r="AG60" s="1084"/>
      <c r="AH60" s="1084"/>
      <c r="AI60" s="1084"/>
      <c r="AJ60" s="1085"/>
      <c r="AK60" s="1086"/>
      <c r="AL60" s="1081"/>
      <c r="AM60" s="1081"/>
      <c r="AN60" s="1081"/>
      <c r="AO60" s="1081"/>
      <c r="AP60" s="1081"/>
      <c r="AQ60" s="1081"/>
      <c r="AR60" s="1081"/>
      <c r="AS60" s="1081"/>
      <c r="AT60" s="1081"/>
      <c r="AU60" s="1081"/>
      <c r="AV60" s="1081"/>
      <c r="AW60" s="1081"/>
      <c r="AX60" s="1081"/>
      <c r="AY60" s="1081"/>
      <c r="AZ60" s="1087"/>
      <c r="BA60" s="1087"/>
      <c r="BB60" s="1087"/>
      <c r="BC60" s="1087"/>
      <c r="BD60" s="1087"/>
      <c r="BE60" s="1070"/>
      <c r="BF60" s="1070"/>
      <c r="BG60" s="1070"/>
      <c r="BH60" s="1070"/>
      <c r="BI60" s="1071"/>
      <c r="BJ60" s="251"/>
      <c r="BK60" s="251"/>
      <c r="BL60" s="251"/>
      <c r="BM60" s="251"/>
      <c r="BN60" s="251"/>
      <c r="BO60" s="264"/>
      <c r="BP60" s="264"/>
      <c r="BQ60" s="261">
        <v>54</v>
      </c>
      <c r="BR60" s="262"/>
      <c r="BS60" s="1046"/>
      <c r="BT60" s="1047"/>
      <c r="BU60" s="1047"/>
      <c r="BV60" s="1047"/>
      <c r="BW60" s="1047"/>
      <c r="BX60" s="1047"/>
      <c r="BY60" s="1047"/>
      <c r="BZ60" s="1047"/>
      <c r="CA60" s="1047"/>
      <c r="CB60" s="1047"/>
      <c r="CC60" s="1047"/>
      <c r="CD60" s="1047"/>
      <c r="CE60" s="1047"/>
      <c r="CF60" s="1047"/>
      <c r="CG60" s="104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5"/>
    </row>
    <row r="61" spans="1:131" s="246" customFormat="1" ht="26.25" customHeight="1" thickBot="1">
      <c r="A61" s="260">
        <v>34</v>
      </c>
      <c r="B61" s="1077"/>
      <c r="C61" s="1078"/>
      <c r="D61" s="1078"/>
      <c r="E61" s="1078"/>
      <c r="F61" s="1078"/>
      <c r="G61" s="1078"/>
      <c r="H61" s="1078"/>
      <c r="I61" s="1078"/>
      <c r="J61" s="1078"/>
      <c r="K61" s="1078"/>
      <c r="L61" s="1078"/>
      <c r="M61" s="1078"/>
      <c r="N61" s="1078"/>
      <c r="O61" s="1078"/>
      <c r="P61" s="1079"/>
      <c r="Q61" s="1080"/>
      <c r="R61" s="1081"/>
      <c r="S61" s="1081"/>
      <c r="T61" s="1081"/>
      <c r="U61" s="1081"/>
      <c r="V61" s="1081"/>
      <c r="W61" s="1081"/>
      <c r="X61" s="1081"/>
      <c r="Y61" s="1081"/>
      <c r="Z61" s="1081"/>
      <c r="AA61" s="1081"/>
      <c r="AB61" s="1081"/>
      <c r="AC61" s="1081"/>
      <c r="AD61" s="1081"/>
      <c r="AE61" s="1082"/>
      <c r="AF61" s="1083"/>
      <c r="AG61" s="1084"/>
      <c r="AH61" s="1084"/>
      <c r="AI61" s="1084"/>
      <c r="AJ61" s="1085"/>
      <c r="AK61" s="1086"/>
      <c r="AL61" s="1081"/>
      <c r="AM61" s="1081"/>
      <c r="AN61" s="1081"/>
      <c r="AO61" s="1081"/>
      <c r="AP61" s="1081"/>
      <c r="AQ61" s="1081"/>
      <c r="AR61" s="1081"/>
      <c r="AS61" s="1081"/>
      <c r="AT61" s="1081"/>
      <c r="AU61" s="1081"/>
      <c r="AV61" s="1081"/>
      <c r="AW61" s="1081"/>
      <c r="AX61" s="1081"/>
      <c r="AY61" s="1081"/>
      <c r="AZ61" s="1087"/>
      <c r="BA61" s="1087"/>
      <c r="BB61" s="1087"/>
      <c r="BC61" s="1087"/>
      <c r="BD61" s="1087"/>
      <c r="BE61" s="1070"/>
      <c r="BF61" s="1070"/>
      <c r="BG61" s="1070"/>
      <c r="BH61" s="1070"/>
      <c r="BI61" s="1071"/>
      <c r="BJ61" s="251"/>
      <c r="BK61" s="251"/>
      <c r="BL61" s="251"/>
      <c r="BM61" s="251"/>
      <c r="BN61" s="251"/>
      <c r="BO61" s="264"/>
      <c r="BP61" s="264"/>
      <c r="BQ61" s="261">
        <v>55</v>
      </c>
      <c r="BR61" s="262"/>
      <c r="BS61" s="1046"/>
      <c r="BT61" s="1047"/>
      <c r="BU61" s="1047"/>
      <c r="BV61" s="1047"/>
      <c r="BW61" s="1047"/>
      <c r="BX61" s="1047"/>
      <c r="BY61" s="1047"/>
      <c r="BZ61" s="1047"/>
      <c r="CA61" s="1047"/>
      <c r="CB61" s="1047"/>
      <c r="CC61" s="1047"/>
      <c r="CD61" s="1047"/>
      <c r="CE61" s="1047"/>
      <c r="CF61" s="1047"/>
      <c r="CG61" s="104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5"/>
    </row>
    <row r="62" spans="1:131" s="246" customFormat="1" ht="26.25" customHeight="1">
      <c r="A62" s="260">
        <v>35</v>
      </c>
      <c r="B62" s="1077"/>
      <c r="C62" s="1078"/>
      <c r="D62" s="1078"/>
      <c r="E62" s="1078"/>
      <c r="F62" s="1078"/>
      <c r="G62" s="1078"/>
      <c r="H62" s="1078"/>
      <c r="I62" s="1078"/>
      <c r="J62" s="1078"/>
      <c r="K62" s="1078"/>
      <c r="L62" s="1078"/>
      <c r="M62" s="1078"/>
      <c r="N62" s="1078"/>
      <c r="O62" s="1078"/>
      <c r="P62" s="1079"/>
      <c r="Q62" s="1080"/>
      <c r="R62" s="1081"/>
      <c r="S62" s="1081"/>
      <c r="T62" s="1081"/>
      <c r="U62" s="1081"/>
      <c r="V62" s="1081"/>
      <c r="W62" s="1081"/>
      <c r="X62" s="1081"/>
      <c r="Y62" s="1081"/>
      <c r="Z62" s="1081"/>
      <c r="AA62" s="1081"/>
      <c r="AB62" s="1081"/>
      <c r="AC62" s="1081"/>
      <c r="AD62" s="1081"/>
      <c r="AE62" s="1082"/>
      <c r="AF62" s="1083"/>
      <c r="AG62" s="1084"/>
      <c r="AH62" s="1084"/>
      <c r="AI62" s="1084"/>
      <c r="AJ62" s="1085"/>
      <c r="AK62" s="1086"/>
      <c r="AL62" s="1081"/>
      <c r="AM62" s="1081"/>
      <c r="AN62" s="1081"/>
      <c r="AO62" s="1081"/>
      <c r="AP62" s="1081"/>
      <c r="AQ62" s="1081"/>
      <c r="AR62" s="1081"/>
      <c r="AS62" s="1081"/>
      <c r="AT62" s="1081"/>
      <c r="AU62" s="1081"/>
      <c r="AV62" s="1081"/>
      <c r="AW62" s="1081"/>
      <c r="AX62" s="1081"/>
      <c r="AY62" s="1081"/>
      <c r="AZ62" s="1087"/>
      <c r="BA62" s="1087"/>
      <c r="BB62" s="1087"/>
      <c r="BC62" s="1087"/>
      <c r="BD62" s="1087"/>
      <c r="BE62" s="1070"/>
      <c r="BF62" s="1070"/>
      <c r="BG62" s="1070"/>
      <c r="BH62" s="1070"/>
      <c r="BI62" s="1071"/>
      <c r="BJ62" s="1072" t="s">
        <v>419</v>
      </c>
      <c r="BK62" s="1073"/>
      <c r="BL62" s="1073"/>
      <c r="BM62" s="1073"/>
      <c r="BN62" s="1074"/>
      <c r="BO62" s="264"/>
      <c r="BP62" s="264"/>
      <c r="BQ62" s="261">
        <v>56</v>
      </c>
      <c r="BR62" s="262"/>
      <c r="BS62" s="1046"/>
      <c r="BT62" s="1047"/>
      <c r="BU62" s="1047"/>
      <c r="BV62" s="1047"/>
      <c r="BW62" s="1047"/>
      <c r="BX62" s="1047"/>
      <c r="BY62" s="1047"/>
      <c r="BZ62" s="1047"/>
      <c r="CA62" s="1047"/>
      <c r="CB62" s="1047"/>
      <c r="CC62" s="1047"/>
      <c r="CD62" s="1047"/>
      <c r="CE62" s="1047"/>
      <c r="CF62" s="1047"/>
      <c r="CG62" s="104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5"/>
    </row>
    <row r="63" spans="1:131" s="246" customFormat="1" ht="26.25" customHeight="1" thickBot="1">
      <c r="A63" s="263" t="s">
        <v>389</v>
      </c>
      <c r="B63" s="1006" t="s">
        <v>420</v>
      </c>
      <c r="C63" s="1007"/>
      <c r="D63" s="1007"/>
      <c r="E63" s="1007"/>
      <c r="F63" s="1007"/>
      <c r="G63" s="1007"/>
      <c r="H63" s="1007"/>
      <c r="I63" s="1007"/>
      <c r="J63" s="1007"/>
      <c r="K63" s="1007"/>
      <c r="L63" s="1007"/>
      <c r="M63" s="1007"/>
      <c r="N63" s="1007"/>
      <c r="O63" s="1007"/>
      <c r="P63" s="1008"/>
      <c r="Q63" s="1024"/>
      <c r="R63" s="1025"/>
      <c r="S63" s="1025"/>
      <c r="T63" s="1025"/>
      <c r="U63" s="1025"/>
      <c r="V63" s="1025"/>
      <c r="W63" s="1025"/>
      <c r="X63" s="1025"/>
      <c r="Y63" s="1025"/>
      <c r="Z63" s="1025"/>
      <c r="AA63" s="1025"/>
      <c r="AB63" s="1025"/>
      <c r="AC63" s="1025"/>
      <c r="AD63" s="1025"/>
      <c r="AE63" s="1089"/>
      <c r="AF63" s="1090">
        <v>696</v>
      </c>
      <c r="AG63" s="1021"/>
      <c r="AH63" s="1021"/>
      <c r="AI63" s="1021"/>
      <c r="AJ63" s="1091"/>
      <c r="AK63" s="1092"/>
      <c r="AL63" s="1025"/>
      <c r="AM63" s="1025"/>
      <c r="AN63" s="1025"/>
      <c r="AO63" s="1025"/>
      <c r="AP63" s="1021">
        <v>2620</v>
      </c>
      <c r="AQ63" s="1021"/>
      <c r="AR63" s="1021"/>
      <c r="AS63" s="1021"/>
      <c r="AT63" s="1021"/>
      <c r="AU63" s="1021">
        <v>2225</v>
      </c>
      <c r="AV63" s="1021"/>
      <c r="AW63" s="1021"/>
      <c r="AX63" s="1021"/>
      <c r="AY63" s="1021"/>
      <c r="AZ63" s="1088"/>
      <c r="BA63" s="1088"/>
      <c r="BB63" s="1088"/>
      <c r="BC63" s="1088"/>
      <c r="BD63" s="1088"/>
      <c r="BE63" s="1022"/>
      <c r="BF63" s="1022"/>
      <c r="BG63" s="1022"/>
      <c r="BH63" s="1022"/>
      <c r="BI63" s="1023"/>
      <c r="BJ63" s="1075" t="s">
        <v>421</v>
      </c>
      <c r="BK63" s="1013"/>
      <c r="BL63" s="1013"/>
      <c r="BM63" s="1013"/>
      <c r="BN63" s="1076"/>
      <c r="BO63" s="264"/>
      <c r="BP63" s="264"/>
      <c r="BQ63" s="261">
        <v>57</v>
      </c>
      <c r="BR63" s="262"/>
      <c r="BS63" s="1046"/>
      <c r="BT63" s="1047"/>
      <c r="BU63" s="1047"/>
      <c r="BV63" s="1047"/>
      <c r="BW63" s="1047"/>
      <c r="BX63" s="1047"/>
      <c r="BY63" s="1047"/>
      <c r="BZ63" s="1047"/>
      <c r="CA63" s="1047"/>
      <c r="CB63" s="1047"/>
      <c r="CC63" s="1047"/>
      <c r="CD63" s="1047"/>
      <c r="CE63" s="1047"/>
      <c r="CF63" s="1047"/>
      <c r="CG63" s="104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46"/>
      <c r="BT64" s="1047"/>
      <c r="BU64" s="1047"/>
      <c r="BV64" s="1047"/>
      <c r="BW64" s="1047"/>
      <c r="BX64" s="1047"/>
      <c r="BY64" s="1047"/>
      <c r="BZ64" s="1047"/>
      <c r="CA64" s="1047"/>
      <c r="CB64" s="1047"/>
      <c r="CC64" s="1047"/>
      <c r="CD64" s="1047"/>
      <c r="CE64" s="1047"/>
      <c r="CF64" s="1047"/>
      <c r="CG64" s="104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5"/>
    </row>
    <row r="65" spans="1:131" s="246" customFormat="1" ht="26.25" customHeight="1" thickBot="1">
      <c r="A65" s="251" t="s">
        <v>422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46"/>
      <c r="BT65" s="1047"/>
      <c r="BU65" s="1047"/>
      <c r="BV65" s="1047"/>
      <c r="BW65" s="1047"/>
      <c r="BX65" s="1047"/>
      <c r="BY65" s="1047"/>
      <c r="BZ65" s="1047"/>
      <c r="CA65" s="1047"/>
      <c r="CB65" s="1047"/>
      <c r="CC65" s="1047"/>
      <c r="CD65" s="1047"/>
      <c r="CE65" s="1047"/>
      <c r="CF65" s="1047"/>
      <c r="CG65" s="104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5"/>
    </row>
    <row r="66" spans="1:131" s="246" customFormat="1" ht="26.25" customHeight="1">
      <c r="A66" s="1049" t="s">
        <v>423</v>
      </c>
      <c r="B66" s="1050"/>
      <c r="C66" s="1050"/>
      <c r="D66" s="1050"/>
      <c r="E66" s="1050"/>
      <c r="F66" s="1050"/>
      <c r="G66" s="1050"/>
      <c r="H66" s="1050"/>
      <c r="I66" s="1050"/>
      <c r="J66" s="1050"/>
      <c r="K66" s="1050"/>
      <c r="L66" s="1050"/>
      <c r="M66" s="1050"/>
      <c r="N66" s="1050"/>
      <c r="O66" s="1050"/>
      <c r="P66" s="1051"/>
      <c r="Q66" s="1055" t="s">
        <v>424</v>
      </c>
      <c r="R66" s="1056"/>
      <c r="S66" s="1056"/>
      <c r="T66" s="1056"/>
      <c r="U66" s="1057"/>
      <c r="V66" s="1055" t="s">
        <v>425</v>
      </c>
      <c r="W66" s="1056"/>
      <c r="X66" s="1056"/>
      <c r="Y66" s="1056"/>
      <c r="Z66" s="1057"/>
      <c r="AA66" s="1055" t="s">
        <v>426</v>
      </c>
      <c r="AB66" s="1056"/>
      <c r="AC66" s="1056"/>
      <c r="AD66" s="1056"/>
      <c r="AE66" s="1057"/>
      <c r="AF66" s="1061" t="s">
        <v>427</v>
      </c>
      <c r="AG66" s="1062"/>
      <c r="AH66" s="1062"/>
      <c r="AI66" s="1062"/>
      <c r="AJ66" s="1063"/>
      <c r="AK66" s="1055" t="s">
        <v>428</v>
      </c>
      <c r="AL66" s="1050"/>
      <c r="AM66" s="1050"/>
      <c r="AN66" s="1050"/>
      <c r="AO66" s="1051"/>
      <c r="AP66" s="1055" t="s">
        <v>429</v>
      </c>
      <c r="AQ66" s="1056"/>
      <c r="AR66" s="1056"/>
      <c r="AS66" s="1056"/>
      <c r="AT66" s="1057"/>
      <c r="AU66" s="1055" t="s">
        <v>430</v>
      </c>
      <c r="AV66" s="1056"/>
      <c r="AW66" s="1056"/>
      <c r="AX66" s="1056"/>
      <c r="AY66" s="1057"/>
      <c r="AZ66" s="1055" t="s">
        <v>375</v>
      </c>
      <c r="BA66" s="1056"/>
      <c r="BB66" s="1056"/>
      <c r="BC66" s="1056"/>
      <c r="BD66" s="1068"/>
      <c r="BE66" s="264"/>
      <c r="BF66" s="264"/>
      <c r="BG66" s="264"/>
      <c r="BH66" s="264"/>
      <c r="BI66" s="264"/>
      <c r="BJ66" s="264"/>
      <c r="BK66" s="264"/>
      <c r="BL66" s="264"/>
      <c r="BM66" s="264"/>
      <c r="BN66" s="264"/>
      <c r="BO66" s="264"/>
      <c r="BP66" s="264"/>
      <c r="BQ66" s="261">
        <v>60</v>
      </c>
      <c r="BR66" s="266"/>
      <c r="BS66" s="1015"/>
      <c r="BT66" s="1016"/>
      <c r="BU66" s="1016"/>
      <c r="BV66" s="1016"/>
      <c r="BW66" s="1016"/>
      <c r="BX66" s="1016"/>
      <c r="BY66" s="1016"/>
      <c r="BZ66" s="1016"/>
      <c r="CA66" s="1016"/>
      <c r="CB66" s="1016"/>
      <c r="CC66" s="1016"/>
      <c r="CD66" s="1016"/>
      <c r="CE66" s="1016"/>
      <c r="CF66" s="1016"/>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3"/>
      <c r="DW66" s="1004"/>
      <c r="DX66" s="1004"/>
      <c r="DY66" s="1004"/>
      <c r="DZ66" s="1005"/>
      <c r="EA66" s="245"/>
    </row>
    <row r="67" spans="1:131" s="246"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69"/>
      <c r="BE67" s="264"/>
      <c r="BF67" s="264"/>
      <c r="BG67" s="264"/>
      <c r="BH67" s="264"/>
      <c r="BI67" s="264"/>
      <c r="BJ67" s="264"/>
      <c r="BK67" s="264"/>
      <c r="BL67" s="264"/>
      <c r="BM67" s="264"/>
      <c r="BN67" s="264"/>
      <c r="BO67" s="264"/>
      <c r="BP67" s="264"/>
      <c r="BQ67" s="261">
        <v>61</v>
      </c>
      <c r="BR67" s="266"/>
      <c r="BS67" s="1015"/>
      <c r="BT67" s="1016"/>
      <c r="BU67" s="1016"/>
      <c r="BV67" s="1016"/>
      <c r="BW67" s="1016"/>
      <c r="BX67" s="1016"/>
      <c r="BY67" s="1016"/>
      <c r="BZ67" s="1016"/>
      <c r="CA67" s="1016"/>
      <c r="CB67" s="1016"/>
      <c r="CC67" s="1016"/>
      <c r="CD67" s="1016"/>
      <c r="CE67" s="1016"/>
      <c r="CF67" s="1016"/>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3"/>
      <c r="DW67" s="1004"/>
      <c r="DX67" s="1004"/>
      <c r="DY67" s="1004"/>
      <c r="DZ67" s="1005"/>
      <c r="EA67" s="245"/>
    </row>
    <row r="68" spans="1:131" s="246" customFormat="1" ht="26.25" customHeight="1" thickTop="1">
      <c r="A68" s="257">
        <v>1</v>
      </c>
      <c r="B68" s="762" t="s">
        <v>594</v>
      </c>
      <c r="C68" s="763"/>
      <c r="D68" s="763"/>
      <c r="E68" s="763"/>
      <c r="F68" s="763"/>
      <c r="G68" s="763"/>
      <c r="H68" s="763"/>
      <c r="I68" s="763"/>
      <c r="J68" s="763"/>
      <c r="K68" s="763"/>
      <c r="L68" s="763"/>
      <c r="M68" s="763"/>
      <c r="N68" s="763"/>
      <c r="O68" s="763"/>
      <c r="P68" s="764"/>
      <c r="Q68" s="1037">
        <v>8926</v>
      </c>
      <c r="R68" s="769"/>
      <c r="S68" s="769"/>
      <c r="T68" s="769"/>
      <c r="U68" s="769"/>
      <c r="V68" s="769">
        <v>8384</v>
      </c>
      <c r="W68" s="769"/>
      <c r="X68" s="769"/>
      <c r="Y68" s="769"/>
      <c r="Z68" s="769"/>
      <c r="AA68" s="769">
        <v>541</v>
      </c>
      <c r="AB68" s="769"/>
      <c r="AC68" s="769"/>
      <c r="AD68" s="769"/>
      <c r="AE68" s="769"/>
      <c r="AF68" s="769">
        <v>541</v>
      </c>
      <c r="AG68" s="769"/>
      <c r="AH68" s="769"/>
      <c r="AI68" s="769"/>
      <c r="AJ68" s="769"/>
      <c r="AK68" s="769">
        <v>3000</v>
      </c>
      <c r="AL68" s="769"/>
      <c r="AM68" s="769"/>
      <c r="AN68" s="769"/>
      <c r="AO68" s="769"/>
      <c r="AP68" s="769" t="s">
        <v>527</v>
      </c>
      <c r="AQ68" s="769"/>
      <c r="AR68" s="769"/>
      <c r="AS68" s="769"/>
      <c r="AT68" s="769"/>
      <c r="AU68" s="769" t="s">
        <v>527</v>
      </c>
      <c r="AV68" s="769"/>
      <c r="AW68" s="769"/>
      <c r="AX68" s="769"/>
      <c r="AY68" s="769"/>
      <c r="AZ68" s="1038" t="s">
        <v>597</v>
      </c>
      <c r="BA68" s="1038" t="s">
        <v>597</v>
      </c>
      <c r="BB68" s="1038" t="s">
        <v>597</v>
      </c>
      <c r="BC68" s="1038" t="s">
        <v>597</v>
      </c>
      <c r="BD68" s="1039" t="s">
        <v>597</v>
      </c>
      <c r="BE68" s="264"/>
      <c r="BF68" s="264"/>
      <c r="BG68" s="264"/>
      <c r="BH68" s="264"/>
      <c r="BI68" s="264"/>
      <c r="BJ68" s="264"/>
      <c r="BK68" s="264"/>
      <c r="BL68" s="264"/>
      <c r="BM68" s="264"/>
      <c r="BN68" s="264"/>
      <c r="BO68" s="264"/>
      <c r="BP68" s="264"/>
      <c r="BQ68" s="261">
        <v>62</v>
      </c>
      <c r="BR68" s="266"/>
      <c r="BS68" s="1015"/>
      <c r="BT68" s="1016"/>
      <c r="BU68" s="1016"/>
      <c r="BV68" s="1016"/>
      <c r="BW68" s="1016"/>
      <c r="BX68" s="1016"/>
      <c r="BY68" s="1016"/>
      <c r="BZ68" s="1016"/>
      <c r="CA68" s="1016"/>
      <c r="CB68" s="1016"/>
      <c r="CC68" s="1016"/>
      <c r="CD68" s="1016"/>
      <c r="CE68" s="1016"/>
      <c r="CF68" s="1016"/>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3"/>
      <c r="DW68" s="1004"/>
      <c r="DX68" s="1004"/>
      <c r="DY68" s="1004"/>
      <c r="DZ68" s="1005"/>
      <c r="EA68" s="245"/>
    </row>
    <row r="69" spans="1:131" s="246" customFormat="1" ht="26.25" customHeight="1">
      <c r="A69" s="260">
        <v>2</v>
      </c>
      <c r="B69" s="759" t="s">
        <v>594</v>
      </c>
      <c r="C69" s="760"/>
      <c r="D69" s="760"/>
      <c r="E69" s="760"/>
      <c r="F69" s="760"/>
      <c r="G69" s="760"/>
      <c r="H69" s="760"/>
      <c r="I69" s="760"/>
      <c r="J69" s="760"/>
      <c r="K69" s="760"/>
      <c r="L69" s="760"/>
      <c r="M69" s="760"/>
      <c r="N69" s="760"/>
      <c r="O69" s="760"/>
      <c r="P69" s="761"/>
      <c r="Q69" s="1035">
        <v>556</v>
      </c>
      <c r="R69" s="768"/>
      <c r="S69" s="768"/>
      <c r="T69" s="768"/>
      <c r="U69" s="768"/>
      <c r="V69" s="768">
        <v>554</v>
      </c>
      <c r="W69" s="768"/>
      <c r="X69" s="768"/>
      <c r="Y69" s="768"/>
      <c r="Z69" s="768"/>
      <c r="AA69" s="768">
        <v>2</v>
      </c>
      <c r="AB69" s="768"/>
      <c r="AC69" s="768"/>
      <c r="AD69" s="768"/>
      <c r="AE69" s="768"/>
      <c r="AF69" s="768">
        <v>2</v>
      </c>
      <c r="AG69" s="768"/>
      <c r="AH69" s="768"/>
      <c r="AI69" s="768"/>
      <c r="AJ69" s="768"/>
      <c r="AK69" s="768" t="s">
        <v>527</v>
      </c>
      <c r="AL69" s="768"/>
      <c r="AM69" s="768"/>
      <c r="AN69" s="768"/>
      <c r="AO69" s="768"/>
      <c r="AP69" s="768" t="s">
        <v>527</v>
      </c>
      <c r="AQ69" s="768"/>
      <c r="AR69" s="768"/>
      <c r="AS69" s="768"/>
      <c r="AT69" s="768"/>
      <c r="AU69" s="768" t="s">
        <v>527</v>
      </c>
      <c r="AV69" s="768"/>
      <c r="AW69" s="768"/>
      <c r="AX69" s="768"/>
      <c r="AY69" s="768"/>
      <c r="AZ69" s="1033" t="s">
        <v>598</v>
      </c>
      <c r="BA69" s="1033" t="s">
        <v>598</v>
      </c>
      <c r="BB69" s="1033" t="s">
        <v>598</v>
      </c>
      <c r="BC69" s="1033" t="s">
        <v>598</v>
      </c>
      <c r="BD69" s="1034" t="s">
        <v>598</v>
      </c>
      <c r="BE69" s="264"/>
      <c r="BF69" s="264"/>
      <c r="BG69" s="264"/>
      <c r="BH69" s="264"/>
      <c r="BI69" s="264"/>
      <c r="BJ69" s="264"/>
      <c r="BK69" s="264"/>
      <c r="BL69" s="264"/>
      <c r="BM69" s="264"/>
      <c r="BN69" s="264"/>
      <c r="BO69" s="264"/>
      <c r="BP69" s="264"/>
      <c r="BQ69" s="261">
        <v>63</v>
      </c>
      <c r="BR69" s="266"/>
      <c r="BS69" s="1015"/>
      <c r="BT69" s="1016"/>
      <c r="BU69" s="1016"/>
      <c r="BV69" s="1016"/>
      <c r="BW69" s="1016"/>
      <c r="BX69" s="1016"/>
      <c r="BY69" s="1016"/>
      <c r="BZ69" s="1016"/>
      <c r="CA69" s="1016"/>
      <c r="CB69" s="1016"/>
      <c r="CC69" s="1016"/>
      <c r="CD69" s="1016"/>
      <c r="CE69" s="1016"/>
      <c r="CF69" s="1016"/>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3"/>
      <c r="DW69" s="1004"/>
      <c r="DX69" s="1004"/>
      <c r="DY69" s="1004"/>
      <c r="DZ69" s="1005"/>
      <c r="EA69" s="245"/>
    </row>
    <row r="70" spans="1:131" s="246" customFormat="1" ht="26.25" customHeight="1">
      <c r="A70" s="260">
        <v>3</v>
      </c>
      <c r="B70" s="759" t="s">
        <v>594</v>
      </c>
      <c r="C70" s="760"/>
      <c r="D70" s="760"/>
      <c r="E70" s="760"/>
      <c r="F70" s="760"/>
      <c r="G70" s="760"/>
      <c r="H70" s="760"/>
      <c r="I70" s="760"/>
      <c r="J70" s="760"/>
      <c r="K70" s="760"/>
      <c r="L70" s="760"/>
      <c r="M70" s="760"/>
      <c r="N70" s="760"/>
      <c r="O70" s="760"/>
      <c r="P70" s="761"/>
      <c r="Q70" s="1035">
        <v>38</v>
      </c>
      <c r="R70" s="768"/>
      <c r="S70" s="768"/>
      <c r="T70" s="768"/>
      <c r="U70" s="768"/>
      <c r="V70" s="768">
        <v>23</v>
      </c>
      <c r="W70" s="768"/>
      <c r="X70" s="768"/>
      <c r="Y70" s="768"/>
      <c r="Z70" s="768"/>
      <c r="AA70" s="768">
        <v>15</v>
      </c>
      <c r="AB70" s="768"/>
      <c r="AC70" s="768"/>
      <c r="AD70" s="768"/>
      <c r="AE70" s="768"/>
      <c r="AF70" s="768">
        <v>15</v>
      </c>
      <c r="AG70" s="768"/>
      <c r="AH70" s="768"/>
      <c r="AI70" s="768"/>
      <c r="AJ70" s="768"/>
      <c r="AK70" s="768" t="s">
        <v>527</v>
      </c>
      <c r="AL70" s="768"/>
      <c r="AM70" s="768"/>
      <c r="AN70" s="768"/>
      <c r="AO70" s="768"/>
      <c r="AP70" s="768" t="s">
        <v>527</v>
      </c>
      <c r="AQ70" s="768"/>
      <c r="AR70" s="768"/>
      <c r="AS70" s="768"/>
      <c r="AT70" s="768"/>
      <c r="AU70" s="768" t="s">
        <v>527</v>
      </c>
      <c r="AV70" s="768"/>
      <c r="AW70" s="768"/>
      <c r="AX70" s="768"/>
      <c r="AY70" s="768"/>
      <c r="AZ70" s="1033" t="s">
        <v>599</v>
      </c>
      <c r="BA70" s="1033" t="s">
        <v>599</v>
      </c>
      <c r="BB70" s="1033" t="s">
        <v>599</v>
      </c>
      <c r="BC70" s="1033" t="s">
        <v>599</v>
      </c>
      <c r="BD70" s="1034" t="s">
        <v>599</v>
      </c>
      <c r="BE70" s="264"/>
      <c r="BF70" s="264"/>
      <c r="BG70" s="264"/>
      <c r="BH70" s="264"/>
      <c r="BI70" s="264"/>
      <c r="BJ70" s="264"/>
      <c r="BK70" s="264"/>
      <c r="BL70" s="264"/>
      <c r="BM70" s="264"/>
      <c r="BN70" s="264"/>
      <c r="BO70" s="264"/>
      <c r="BP70" s="264"/>
      <c r="BQ70" s="261">
        <v>64</v>
      </c>
      <c r="BR70" s="266"/>
      <c r="BS70" s="1015"/>
      <c r="BT70" s="1016"/>
      <c r="BU70" s="1016"/>
      <c r="BV70" s="1016"/>
      <c r="BW70" s="1016"/>
      <c r="BX70" s="1016"/>
      <c r="BY70" s="1016"/>
      <c r="BZ70" s="1016"/>
      <c r="CA70" s="1016"/>
      <c r="CB70" s="1016"/>
      <c r="CC70" s="1016"/>
      <c r="CD70" s="1016"/>
      <c r="CE70" s="1016"/>
      <c r="CF70" s="1016"/>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3"/>
      <c r="DW70" s="1004"/>
      <c r="DX70" s="1004"/>
      <c r="DY70" s="1004"/>
      <c r="DZ70" s="1005"/>
      <c r="EA70" s="245"/>
    </row>
    <row r="71" spans="1:131" s="246" customFormat="1" ht="26.25" customHeight="1">
      <c r="A71" s="260">
        <v>4</v>
      </c>
      <c r="B71" s="759" t="s">
        <v>594</v>
      </c>
      <c r="C71" s="760"/>
      <c r="D71" s="760"/>
      <c r="E71" s="760"/>
      <c r="F71" s="760"/>
      <c r="G71" s="760"/>
      <c r="H71" s="760"/>
      <c r="I71" s="760"/>
      <c r="J71" s="760"/>
      <c r="K71" s="760"/>
      <c r="L71" s="760"/>
      <c r="M71" s="760"/>
      <c r="N71" s="760"/>
      <c r="O71" s="760"/>
      <c r="P71" s="761"/>
      <c r="Q71" s="1035">
        <v>31</v>
      </c>
      <c r="R71" s="768"/>
      <c r="S71" s="768"/>
      <c r="T71" s="768"/>
      <c r="U71" s="768"/>
      <c r="V71" s="768">
        <v>22</v>
      </c>
      <c r="W71" s="768"/>
      <c r="X71" s="768"/>
      <c r="Y71" s="768"/>
      <c r="Z71" s="768"/>
      <c r="AA71" s="768">
        <v>8</v>
      </c>
      <c r="AB71" s="768"/>
      <c r="AC71" s="768"/>
      <c r="AD71" s="768"/>
      <c r="AE71" s="768"/>
      <c r="AF71" s="768">
        <v>8</v>
      </c>
      <c r="AG71" s="768"/>
      <c r="AH71" s="768"/>
      <c r="AI71" s="768"/>
      <c r="AJ71" s="768"/>
      <c r="AK71" s="768" t="s">
        <v>527</v>
      </c>
      <c r="AL71" s="768"/>
      <c r="AM71" s="768"/>
      <c r="AN71" s="768"/>
      <c r="AO71" s="768"/>
      <c r="AP71" s="768" t="s">
        <v>527</v>
      </c>
      <c r="AQ71" s="768"/>
      <c r="AR71" s="768"/>
      <c r="AS71" s="768"/>
      <c r="AT71" s="768"/>
      <c r="AU71" s="768" t="s">
        <v>527</v>
      </c>
      <c r="AV71" s="768"/>
      <c r="AW71" s="768"/>
      <c r="AX71" s="768"/>
      <c r="AY71" s="768"/>
      <c r="AZ71" s="1033" t="s">
        <v>600</v>
      </c>
      <c r="BA71" s="1033" t="s">
        <v>600</v>
      </c>
      <c r="BB71" s="1033" t="s">
        <v>600</v>
      </c>
      <c r="BC71" s="1033" t="s">
        <v>600</v>
      </c>
      <c r="BD71" s="1034" t="s">
        <v>600</v>
      </c>
      <c r="BE71" s="264"/>
      <c r="BF71" s="264"/>
      <c r="BG71" s="264"/>
      <c r="BH71" s="264"/>
      <c r="BI71" s="264"/>
      <c r="BJ71" s="264"/>
      <c r="BK71" s="264"/>
      <c r="BL71" s="264"/>
      <c r="BM71" s="264"/>
      <c r="BN71" s="264"/>
      <c r="BO71" s="264"/>
      <c r="BP71" s="264"/>
      <c r="BQ71" s="261">
        <v>65</v>
      </c>
      <c r="BR71" s="266"/>
      <c r="BS71" s="1015"/>
      <c r="BT71" s="1016"/>
      <c r="BU71" s="1016"/>
      <c r="BV71" s="1016"/>
      <c r="BW71" s="1016"/>
      <c r="BX71" s="1016"/>
      <c r="BY71" s="1016"/>
      <c r="BZ71" s="1016"/>
      <c r="CA71" s="1016"/>
      <c r="CB71" s="1016"/>
      <c r="CC71" s="1016"/>
      <c r="CD71" s="1016"/>
      <c r="CE71" s="1016"/>
      <c r="CF71" s="1016"/>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3"/>
      <c r="DW71" s="1004"/>
      <c r="DX71" s="1004"/>
      <c r="DY71" s="1004"/>
      <c r="DZ71" s="1005"/>
      <c r="EA71" s="245"/>
    </row>
    <row r="72" spans="1:131" s="246" customFormat="1" ht="26.25" customHeight="1">
      <c r="A72" s="260">
        <v>5</v>
      </c>
      <c r="B72" s="759" t="s">
        <v>594</v>
      </c>
      <c r="C72" s="760"/>
      <c r="D72" s="760"/>
      <c r="E72" s="760"/>
      <c r="F72" s="760"/>
      <c r="G72" s="760"/>
      <c r="H72" s="760"/>
      <c r="I72" s="760"/>
      <c r="J72" s="760"/>
      <c r="K72" s="760"/>
      <c r="L72" s="760"/>
      <c r="M72" s="760"/>
      <c r="N72" s="760"/>
      <c r="O72" s="760"/>
      <c r="P72" s="761"/>
      <c r="Q72" s="1035">
        <v>1</v>
      </c>
      <c r="R72" s="768"/>
      <c r="S72" s="768"/>
      <c r="T72" s="768"/>
      <c r="U72" s="768"/>
      <c r="V72" s="768">
        <v>0</v>
      </c>
      <c r="W72" s="768"/>
      <c r="X72" s="768"/>
      <c r="Y72" s="768"/>
      <c r="Z72" s="768"/>
      <c r="AA72" s="768">
        <v>0</v>
      </c>
      <c r="AB72" s="768"/>
      <c r="AC72" s="768"/>
      <c r="AD72" s="768"/>
      <c r="AE72" s="768"/>
      <c r="AF72" s="768">
        <v>0</v>
      </c>
      <c r="AG72" s="768"/>
      <c r="AH72" s="768"/>
      <c r="AI72" s="768"/>
      <c r="AJ72" s="768"/>
      <c r="AK72" s="768" t="s">
        <v>527</v>
      </c>
      <c r="AL72" s="768"/>
      <c r="AM72" s="768"/>
      <c r="AN72" s="768"/>
      <c r="AO72" s="768"/>
      <c r="AP72" s="768" t="s">
        <v>527</v>
      </c>
      <c r="AQ72" s="768"/>
      <c r="AR72" s="768"/>
      <c r="AS72" s="768"/>
      <c r="AT72" s="768"/>
      <c r="AU72" s="768" t="s">
        <v>527</v>
      </c>
      <c r="AV72" s="768"/>
      <c r="AW72" s="768"/>
      <c r="AX72" s="768"/>
      <c r="AY72" s="768"/>
      <c r="AZ72" s="1033" t="s">
        <v>601</v>
      </c>
      <c r="BA72" s="1033" t="s">
        <v>601</v>
      </c>
      <c r="BB72" s="1033" t="s">
        <v>601</v>
      </c>
      <c r="BC72" s="1033" t="s">
        <v>601</v>
      </c>
      <c r="BD72" s="1034" t="s">
        <v>601</v>
      </c>
      <c r="BE72" s="264"/>
      <c r="BF72" s="264"/>
      <c r="BG72" s="264"/>
      <c r="BH72" s="264"/>
      <c r="BI72" s="264"/>
      <c r="BJ72" s="264"/>
      <c r="BK72" s="264"/>
      <c r="BL72" s="264"/>
      <c r="BM72" s="264"/>
      <c r="BN72" s="264"/>
      <c r="BO72" s="264"/>
      <c r="BP72" s="264"/>
      <c r="BQ72" s="261">
        <v>66</v>
      </c>
      <c r="BR72" s="266"/>
      <c r="BS72" s="1015"/>
      <c r="BT72" s="1016"/>
      <c r="BU72" s="1016"/>
      <c r="BV72" s="1016"/>
      <c r="BW72" s="1016"/>
      <c r="BX72" s="1016"/>
      <c r="BY72" s="1016"/>
      <c r="BZ72" s="1016"/>
      <c r="CA72" s="1016"/>
      <c r="CB72" s="1016"/>
      <c r="CC72" s="1016"/>
      <c r="CD72" s="1016"/>
      <c r="CE72" s="1016"/>
      <c r="CF72" s="1016"/>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3"/>
      <c r="DW72" s="1004"/>
      <c r="DX72" s="1004"/>
      <c r="DY72" s="1004"/>
      <c r="DZ72" s="1005"/>
      <c r="EA72" s="245"/>
    </row>
    <row r="73" spans="1:131" s="246" customFormat="1" ht="26.25" customHeight="1">
      <c r="A73" s="260">
        <v>6</v>
      </c>
      <c r="B73" s="759" t="s">
        <v>594</v>
      </c>
      <c r="C73" s="760"/>
      <c r="D73" s="760"/>
      <c r="E73" s="760"/>
      <c r="F73" s="760"/>
      <c r="G73" s="760"/>
      <c r="H73" s="760"/>
      <c r="I73" s="760"/>
      <c r="J73" s="760"/>
      <c r="K73" s="760"/>
      <c r="L73" s="760"/>
      <c r="M73" s="760"/>
      <c r="N73" s="760"/>
      <c r="O73" s="760"/>
      <c r="P73" s="761"/>
      <c r="Q73" s="1035">
        <v>46</v>
      </c>
      <c r="R73" s="768"/>
      <c r="S73" s="768"/>
      <c r="T73" s="768"/>
      <c r="U73" s="768"/>
      <c r="V73" s="768">
        <v>46</v>
      </c>
      <c r="W73" s="768"/>
      <c r="X73" s="768"/>
      <c r="Y73" s="768"/>
      <c r="Z73" s="768"/>
      <c r="AA73" s="768">
        <v>0</v>
      </c>
      <c r="AB73" s="768"/>
      <c r="AC73" s="768"/>
      <c r="AD73" s="768"/>
      <c r="AE73" s="768"/>
      <c r="AF73" s="768">
        <v>0</v>
      </c>
      <c r="AG73" s="768"/>
      <c r="AH73" s="768"/>
      <c r="AI73" s="768"/>
      <c r="AJ73" s="768"/>
      <c r="AK73" s="768" t="s">
        <v>527</v>
      </c>
      <c r="AL73" s="768"/>
      <c r="AM73" s="768"/>
      <c r="AN73" s="768"/>
      <c r="AO73" s="768"/>
      <c r="AP73" s="768" t="s">
        <v>527</v>
      </c>
      <c r="AQ73" s="768"/>
      <c r="AR73" s="768"/>
      <c r="AS73" s="768"/>
      <c r="AT73" s="768"/>
      <c r="AU73" s="768" t="s">
        <v>527</v>
      </c>
      <c r="AV73" s="768"/>
      <c r="AW73" s="768"/>
      <c r="AX73" s="768"/>
      <c r="AY73" s="768"/>
      <c r="AZ73" s="1033" t="s">
        <v>602</v>
      </c>
      <c r="BA73" s="1033" t="s">
        <v>602</v>
      </c>
      <c r="BB73" s="1033" t="s">
        <v>602</v>
      </c>
      <c r="BC73" s="1033" t="s">
        <v>602</v>
      </c>
      <c r="BD73" s="1034" t="s">
        <v>602</v>
      </c>
      <c r="BE73" s="264"/>
      <c r="BF73" s="264"/>
      <c r="BG73" s="264"/>
      <c r="BH73" s="264"/>
      <c r="BI73" s="264"/>
      <c r="BJ73" s="264"/>
      <c r="BK73" s="264"/>
      <c r="BL73" s="264"/>
      <c r="BM73" s="264"/>
      <c r="BN73" s="264"/>
      <c r="BO73" s="264"/>
      <c r="BP73" s="264"/>
      <c r="BQ73" s="261">
        <v>67</v>
      </c>
      <c r="BR73" s="266"/>
      <c r="BS73" s="1015"/>
      <c r="BT73" s="1016"/>
      <c r="BU73" s="1016"/>
      <c r="BV73" s="1016"/>
      <c r="BW73" s="1016"/>
      <c r="BX73" s="1016"/>
      <c r="BY73" s="1016"/>
      <c r="BZ73" s="1016"/>
      <c r="CA73" s="1016"/>
      <c r="CB73" s="1016"/>
      <c r="CC73" s="1016"/>
      <c r="CD73" s="1016"/>
      <c r="CE73" s="1016"/>
      <c r="CF73" s="1016"/>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3"/>
      <c r="DW73" s="1004"/>
      <c r="DX73" s="1004"/>
      <c r="DY73" s="1004"/>
      <c r="DZ73" s="1005"/>
      <c r="EA73" s="245"/>
    </row>
    <row r="74" spans="1:131" s="246" customFormat="1" ht="26.25" customHeight="1">
      <c r="A74" s="260">
        <v>7</v>
      </c>
      <c r="B74" s="759" t="s">
        <v>595</v>
      </c>
      <c r="C74" s="760"/>
      <c r="D74" s="760"/>
      <c r="E74" s="760"/>
      <c r="F74" s="760"/>
      <c r="G74" s="760"/>
      <c r="H74" s="760"/>
      <c r="I74" s="760"/>
      <c r="J74" s="760"/>
      <c r="K74" s="760"/>
      <c r="L74" s="760"/>
      <c r="M74" s="760"/>
      <c r="N74" s="760"/>
      <c r="O74" s="760"/>
      <c r="P74" s="761"/>
      <c r="Q74" s="1035">
        <v>149</v>
      </c>
      <c r="R74" s="768"/>
      <c r="S74" s="768"/>
      <c r="T74" s="768"/>
      <c r="U74" s="768"/>
      <c r="V74" s="768">
        <v>95</v>
      </c>
      <c r="W74" s="768"/>
      <c r="X74" s="768"/>
      <c r="Y74" s="768"/>
      <c r="Z74" s="768"/>
      <c r="AA74" s="768">
        <v>54</v>
      </c>
      <c r="AB74" s="768"/>
      <c r="AC74" s="768"/>
      <c r="AD74" s="768"/>
      <c r="AE74" s="768"/>
      <c r="AF74" s="768">
        <v>54</v>
      </c>
      <c r="AG74" s="768"/>
      <c r="AH74" s="768"/>
      <c r="AI74" s="768"/>
      <c r="AJ74" s="768"/>
      <c r="AK74" s="768" t="s">
        <v>527</v>
      </c>
      <c r="AL74" s="768"/>
      <c r="AM74" s="768"/>
      <c r="AN74" s="768"/>
      <c r="AO74" s="768"/>
      <c r="AP74" s="768" t="s">
        <v>527</v>
      </c>
      <c r="AQ74" s="768"/>
      <c r="AR74" s="768"/>
      <c r="AS74" s="768"/>
      <c r="AT74" s="768"/>
      <c r="AU74" s="768" t="s">
        <v>527</v>
      </c>
      <c r="AV74" s="768"/>
      <c r="AW74" s="768"/>
      <c r="AX74" s="768"/>
      <c r="AY74" s="768"/>
      <c r="AZ74" s="1033"/>
      <c r="BA74" s="1033"/>
      <c r="BB74" s="1033"/>
      <c r="BC74" s="1033"/>
      <c r="BD74" s="1034"/>
      <c r="BE74" s="264"/>
      <c r="BF74" s="264"/>
      <c r="BG74" s="264"/>
      <c r="BH74" s="264"/>
      <c r="BI74" s="264"/>
      <c r="BJ74" s="264"/>
      <c r="BK74" s="264"/>
      <c r="BL74" s="264"/>
      <c r="BM74" s="264"/>
      <c r="BN74" s="264"/>
      <c r="BO74" s="264"/>
      <c r="BP74" s="264"/>
      <c r="BQ74" s="261">
        <v>68</v>
      </c>
      <c r="BR74" s="266"/>
      <c r="BS74" s="1015"/>
      <c r="BT74" s="1016"/>
      <c r="BU74" s="1016"/>
      <c r="BV74" s="1016"/>
      <c r="BW74" s="1016"/>
      <c r="BX74" s="1016"/>
      <c r="BY74" s="1016"/>
      <c r="BZ74" s="1016"/>
      <c r="CA74" s="1016"/>
      <c r="CB74" s="1016"/>
      <c r="CC74" s="1016"/>
      <c r="CD74" s="1016"/>
      <c r="CE74" s="1016"/>
      <c r="CF74" s="1016"/>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3"/>
      <c r="DW74" s="1004"/>
      <c r="DX74" s="1004"/>
      <c r="DY74" s="1004"/>
      <c r="DZ74" s="1005"/>
      <c r="EA74" s="245"/>
    </row>
    <row r="75" spans="1:131" s="246" customFormat="1" ht="26.25" customHeight="1">
      <c r="A75" s="260">
        <v>8</v>
      </c>
      <c r="B75" s="759" t="s">
        <v>596</v>
      </c>
      <c r="C75" s="760"/>
      <c r="D75" s="760"/>
      <c r="E75" s="760"/>
      <c r="F75" s="760"/>
      <c r="G75" s="760"/>
      <c r="H75" s="760"/>
      <c r="I75" s="760"/>
      <c r="J75" s="760"/>
      <c r="K75" s="760"/>
      <c r="L75" s="760"/>
      <c r="M75" s="760"/>
      <c r="N75" s="760"/>
      <c r="O75" s="760"/>
      <c r="P75" s="761"/>
      <c r="Q75" s="1036">
        <v>205</v>
      </c>
      <c r="R75" s="766"/>
      <c r="S75" s="766"/>
      <c r="T75" s="766"/>
      <c r="U75" s="767"/>
      <c r="V75" s="765">
        <v>193</v>
      </c>
      <c r="W75" s="766"/>
      <c r="X75" s="766"/>
      <c r="Y75" s="766"/>
      <c r="Z75" s="767"/>
      <c r="AA75" s="765">
        <v>11</v>
      </c>
      <c r="AB75" s="766"/>
      <c r="AC75" s="766"/>
      <c r="AD75" s="766"/>
      <c r="AE75" s="767"/>
      <c r="AF75" s="765">
        <v>11</v>
      </c>
      <c r="AG75" s="766"/>
      <c r="AH75" s="766"/>
      <c r="AI75" s="766"/>
      <c r="AJ75" s="767"/>
      <c r="AK75" s="765" t="s">
        <v>527</v>
      </c>
      <c r="AL75" s="766"/>
      <c r="AM75" s="766"/>
      <c r="AN75" s="766"/>
      <c r="AO75" s="767"/>
      <c r="AP75" s="765" t="s">
        <v>527</v>
      </c>
      <c r="AQ75" s="766"/>
      <c r="AR75" s="766"/>
      <c r="AS75" s="766"/>
      <c r="AT75" s="767"/>
      <c r="AU75" s="765" t="s">
        <v>527</v>
      </c>
      <c r="AV75" s="766"/>
      <c r="AW75" s="766"/>
      <c r="AX75" s="766"/>
      <c r="AY75" s="767"/>
      <c r="AZ75" s="1033" t="s">
        <v>581</v>
      </c>
      <c r="BA75" s="1033" t="s">
        <v>581</v>
      </c>
      <c r="BB75" s="1033" t="s">
        <v>581</v>
      </c>
      <c r="BC75" s="1033" t="s">
        <v>581</v>
      </c>
      <c r="BD75" s="1034" t="s">
        <v>581</v>
      </c>
      <c r="BE75" s="264"/>
      <c r="BF75" s="264"/>
      <c r="BG75" s="264"/>
      <c r="BH75" s="264"/>
      <c r="BI75" s="264"/>
      <c r="BJ75" s="264"/>
      <c r="BK75" s="264"/>
      <c r="BL75" s="264"/>
      <c r="BM75" s="264"/>
      <c r="BN75" s="264"/>
      <c r="BO75" s="264"/>
      <c r="BP75" s="264"/>
      <c r="BQ75" s="261">
        <v>69</v>
      </c>
      <c r="BR75" s="266"/>
      <c r="BS75" s="1015"/>
      <c r="BT75" s="1016"/>
      <c r="BU75" s="1016"/>
      <c r="BV75" s="1016"/>
      <c r="BW75" s="1016"/>
      <c r="BX75" s="1016"/>
      <c r="BY75" s="1016"/>
      <c r="BZ75" s="1016"/>
      <c r="CA75" s="1016"/>
      <c r="CB75" s="1016"/>
      <c r="CC75" s="1016"/>
      <c r="CD75" s="1016"/>
      <c r="CE75" s="1016"/>
      <c r="CF75" s="1016"/>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3"/>
      <c r="DW75" s="1004"/>
      <c r="DX75" s="1004"/>
      <c r="DY75" s="1004"/>
      <c r="DZ75" s="1005"/>
      <c r="EA75" s="245"/>
    </row>
    <row r="76" spans="1:131" s="246" customFormat="1" ht="26.25" customHeight="1">
      <c r="A76" s="260">
        <v>9</v>
      </c>
      <c r="B76" s="759" t="s">
        <v>596</v>
      </c>
      <c r="C76" s="760"/>
      <c r="D76" s="760"/>
      <c r="E76" s="760"/>
      <c r="F76" s="760"/>
      <c r="G76" s="760"/>
      <c r="H76" s="760"/>
      <c r="I76" s="760"/>
      <c r="J76" s="760"/>
      <c r="K76" s="760"/>
      <c r="L76" s="760"/>
      <c r="M76" s="760"/>
      <c r="N76" s="760"/>
      <c r="O76" s="760"/>
      <c r="P76" s="761"/>
      <c r="Q76" s="1036">
        <v>215476</v>
      </c>
      <c r="R76" s="766"/>
      <c r="S76" s="766"/>
      <c r="T76" s="766"/>
      <c r="U76" s="767"/>
      <c r="V76" s="765">
        <v>206290</v>
      </c>
      <c r="W76" s="766"/>
      <c r="X76" s="766"/>
      <c r="Y76" s="766"/>
      <c r="Z76" s="767"/>
      <c r="AA76" s="765">
        <v>9186</v>
      </c>
      <c r="AB76" s="766"/>
      <c r="AC76" s="766"/>
      <c r="AD76" s="766"/>
      <c r="AE76" s="767"/>
      <c r="AF76" s="765">
        <v>9186</v>
      </c>
      <c r="AG76" s="766"/>
      <c r="AH76" s="766"/>
      <c r="AI76" s="766"/>
      <c r="AJ76" s="767"/>
      <c r="AK76" s="765" t="s">
        <v>527</v>
      </c>
      <c r="AL76" s="766"/>
      <c r="AM76" s="766"/>
      <c r="AN76" s="766"/>
      <c r="AO76" s="767"/>
      <c r="AP76" s="765" t="s">
        <v>527</v>
      </c>
      <c r="AQ76" s="766"/>
      <c r="AR76" s="766"/>
      <c r="AS76" s="766"/>
      <c r="AT76" s="767"/>
      <c r="AU76" s="765" t="s">
        <v>527</v>
      </c>
      <c r="AV76" s="766"/>
      <c r="AW76" s="766"/>
      <c r="AX76" s="766"/>
      <c r="AY76" s="767"/>
      <c r="AZ76" s="1033" t="s">
        <v>603</v>
      </c>
      <c r="BA76" s="1033" t="s">
        <v>603</v>
      </c>
      <c r="BB76" s="1033" t="s">
        <v>603</v>
      </c>
      <c r="BC76" s="1033" t="s">
        <v>603</v>
      </c>
      <c r="BD76" s="1034" t="s">
        <v>603</v>
      </c>
      <c r="BE76" s="264"/>
      <c r="BF76" s="264"/>
      <c r="BG76" s="264"/>
      <c r="BH76" s="264"/>
      <c r="BI76" s="264"/>
      <c r="BJ76" s="264"/>
      <c r="BK76" s="264"/>
      <c r="BL76" s="264"/>
      <c r="BM76" s="264"/>
      <c r="BN76" s="264"/>
      <c r="BO76" s="264"/>
      <c r="BP76" s="264"/>
      <c r="BQ76" s="261">
        <v>70</v>
      </c>
      <c r="BR76" s="266"/>
      <c r="BS76" s="1015"/>
      <c r="BT76" s="1016"/>
      <c r="BU76" s="1016"/>
      <c r="BV76" s="1016"/>
      <c r="BW76" s="1016"/>
      <c r="BX76" s="1016"/>
      <c r="BY76" s="1016"/>
      <c r="BZ76" s="1016"/>
      <c r="CA76" s="1016"/>
      <c r="CB76" s="1016"/>
      <c r="CC76" s="1016"/>
      <c r="CD76" s="1016"/>
      <c r="CE76" s="1016"/>
      <c r="CF76" s="1016"/>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3"/>
      <c r="DW76" s="1004"/>
      <c r="DX76" s="1004"/>
      <c r="DY76" s="1004"/>
      <c r="DZ76" s="1005"/>
      <c r="EA76" s="245"/>
    </row>
    <row r="77" spans="1:131" s="246" customFormat="1" ht="26.25" customHeight="1">
      <c r="A77" s="260">
        <v>10</v>
      </c>
      <c r="B77" s="759"/>
      <c r="C77" s="760"/>
      <c r="D77" s="760"/>
      <c r="E77" s="760"/>
      <c r="F77" s="760"/>
      <c r="G77" s="760"/>
      <c r="H77" s="760"/>
      <c r="I77" s="760"/>
      <c r="J77" s="760"/>
      <c r="K77" s="760"/>
      <c r="L77" s="760"/>
      <c r="M77" s="760"/>
      <c r="N77" s="760"/>
      <c r="O77" s="760"/>
      <c r="P77" s="761"/>
      <c r="Q77" s="1036"/>
      <c r="R77" s="766"/>
      <c r="S77" s="766"/>
      <c r="T77" s="766"/>
      <c r="U77" s="767"/>
      <c r="V77" s="765"/>
      <c r="W77" s="766"/>
      <c r="X77" s="766"/>
      <c r="Y77" s="766"/>
      <c r="Z77" s="767"/>
      <c r="AA77" s="765"/>
      <c r="AB77" s="766"/>
      <c r="AC77" s="766"/>
      <c r="AD77" s="766"/>
      <c r="AE77" s="767"/>
      <c r="AF77" s="765"/>
      <c r="AG77" s="766"/>
      <c r="AH77" s="766"/>
      <c r="AI77" s="766"/>
      <c r="AJ77" s="767"/>
      <c r="AK77" s="765"/>
      <c r="AL77" s="766"/>
      <c r="AM77" s="766"/>
      <c r="AN77" s="766"/>
      <c r="AO77" s="767"/>
      <c r="AP77" s="765"/>
      <c r="AQ77" s="766"/>
      <c r="AR77" s="766"/>
      <c r="AS77" s="766"/>
      <c r="AT77" s="767"/>
      <c r="AU77" s="765"/>
      <c r="AV77" s="766"/>
      <c r="AW77" s="766"/>
      <c r="AX77" s="766"/>
      <c r="AY77" s="767"/>
      <c r="AZ77" s="1033"/>
      <c r="BA77" s="1033"/>
      <c r="BB77" s="1033"/>
      <c r="BC77" s="1033"/>
      <c r="BD77" s="1034"/>
      <c r="BE77" s="264"/>
      <c r="BF77" s="264"/>
      <c r="BG77" s="264"/>
      <c r="BH77" s="264"/>
      <c r="BI77" s="264"/>
      <c r="BJ77" s="264"/>
      <c r="BK77" s="264"/>
      <c r="BL77" s="264"/>
      <c r="BM77" s="264"/>
      <c r="BN77" s="264"/>
      <c r="BO77" s="264"/>
      <c r="BP77" s="264"/>
      <c r="BQ77" s="261">
        <v>71</v>
      </c>
      <c r="BR77" s="266"/>
      <c r="BS77" s="1015"/>
      <c r="BT77" s="1016"/>
      <c r="BU77" s="1016"/>
      <c r="BV77" s="1016"/>
      <c r="BW77" s="1016"/>
      <c r="BX77" s="1016"/>
      <c r="BY77" s="1016"/>
      <c r="BZ77" s="1016"/>
      <c r="CA77" s="1016"/>
      <c r="CB77" s="1016"/>
      <c r="CC77" s="1016"/>
      <c r="CD77" s="1016"/>
      <c r="CE77" s="1016"/>
      <c r="CF77" s="1016"/>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3"/>
      <c r="DW77" s="1004"/>
      <c r="DX77" s="1004"/>
      <c r="DY77" s="1004"/>
      <c r="DZ77" s="1005"/>
      <c r="EA77" s="245"/>
    </row>
    <row r="78" spans="1:131" s="246" customFormat="1" ht="26.25" customHeight="1">
      <c r="A78" s="260">
        <v>11</v>
      </c>
      <c r="B78" s="759"/>
      <c r="C78" s="760"/>
      <c r="D78" s="760"/>
      <c r="E78" s="760"/>
      <c r="F78" s="760"/>
      <c r="G78" s="760"/>
      <c r="H78" s="760"/>
      <c r="I78" s="760"/>
      <c r="J78" s="760"/>
      <c r="K78" s="760"/>
      <c r="L78" s="760"/>
      <c r="M78" s="760"/>
      <c r="N78" s="760"/>
      <c r="O78" s="760"/>
      <c r="P78" s="761"/>
      <c r="Q78" s="1035"/>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1033"/>
      <c r="BA78" s="1033"/>
      <c r="BB78" s="1033"/>
      <c r="BC78" s="1033"/>
      <c r="BD78" s="1034"/>
      <c r="BE78" s="264"/>
      <c r="BF78" s="264"/>
      <c r="BG78" s="264"/>
      <c r="BH78" s="264"/>
      <c r="BI78" s="264"/>
      <c r="BJ78" s="267"/>
      <c r="BK78" s="267"/>
      <c r="BL78" s="267"/>
      <c r="BM78" s="267"/>
      <c r="BN78" s="267"/>
      <c r="BO78" s="264"/>
      <c r="BP78" s="264"/>
      <c r="BQ78" s="261">
        <v>72</v>
      </c>
      <c r="BR78" s="266"/>
      <c r="BS78" s="1015"/>
      <c r="BT78" s="1016"/>
      <c r="BU78" s="1016"/>
      <c r="BV78" s="1016"/>
      <c r="BW78" s="1016"/>
      <c r="BX78" s="1016"/>
      <c r="BY78" s="1016"/>
      <c r="BZ78" s="1016"/>
      <c r="CA78" s="1016"/>
      <c r="CB78" s="1016"/>
      <c r="CC78" s="1016"/>
      <c r="CD78" s="1016"/>
      <c r="CE78" s="1016"/>
      <c r="CF78" s="1016"/>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3"/>
      <c r="DW78" s="1004"/>
      <c r="DX78" s="1004"/>
      <c r="DY78" s="1004"/>
      <c r="DZ78" s="1005"/>
      <c r="EA78" s="245"/>
    </row>
    <row r="79" spans="1:131" s="246" customFormat="1" ht="26.25" customHeight="1">
      <c r="A79" s="260">
        <v>12</v>
      </c>
      <c r="B79" s="759"/>
      <c r="C79" s="760"/>
      <c r="D79" s="760"/>
      <c r="E79" s="760"/>
      <c r="F79" s="760"/>
      <c r="G79" s="760"/>
      <c r="H79" s="760"/>
      <c r="I79" s="760"/>
      <c r="J79" s="760"/>
      <c r="K79" s="760"/>
      <c r="L79" s="760"/>
      <c r="M79" s="760"/>
      <c r="N79" s="760"/>
      <c r="O79" s="760"/>
      <c r="P79" s="761"/>
      <c r="Q79" s="1035"/>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1033"/>
      <c r="BA79" s="1033"/>
      <c r="BB79" s="1033"/>
      <c r="BC79" s="1033"/>
      <c r="BD79" s="1034"/>
      <c r="BE79" s="264"/>
      <c r="BF79" s="264"/>
      <c r="BG79" s="264"/>
      <c r="BH79" s="264"/>
      <c r="BI79" s="264"/>
      <c r="BJ79" s="267"/>
      <c r="BK79" s="267"/>
      <c r="BL79" s="267"/>
      <c r="BM79" s="267"/>
      <c r="BN79" s="267"/>
      <c r="BO79" s="264"/>
      <c r="BP79" s="264"/>
      <c r="BQ79" s="261">
        <v>73</v>
      </c>
      <c r="BR79" s="266"/>
      <c r="BS79" s="1015"/>
      <c r="BT79" s="1016"/>
      <c r="BU79" s="1016"/>
      <c r="BV79" s="1016"/>
      <c r="BW79" s="1016"/>
      <c r="BX79" s="1016"/>
      <c r="BY79" s="1016"/>
      <c r="BZ79" s="1016"/>
      <c r="CA79" s="1016"/>
      <c r="CB79" s="1016"/>
      <c r="CC79" s="1016"/>
      <c r="CD79" s="1016"/>
      <c r="CE79" s="1016"/>
      <c r="CF79" s="1016"/>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3"/>
      <c r="DW79" s="1004"/>
      <c r="DX79" s="1004"/>
      <c r="DY79" s="1004"/>
      <c r="DZ79" s="1005"/>
      <c r="EA79" s="245"/>
    </row>
    <row r="80" spans="1:131" s="246" customFormat="1" ht="26.25" customHeight="1">
      <c r="A80" s="260">
        <v>13</v>
      </c>
      <c r="B80" s="759"/>
      <c r="C80" s="760"/>
      <c r="D80" s="760"/>
      <c r="E80" s="760"/>
      <c r="F80" s="760"/>
      <c r="G80" s="760"/>
      <c r="H80" s="760"/>
      <c r="I80" s="760"/>
      <c r="J80" s="760"/>
      <c r="K80" s="760"/>
      <c r="L80" s="760"/>
      <c r="M80" s="760"/>
      <c r="N80" s="760"/>
      <c r="O80" s="760"/>
      <c r="P80" s="761"/>
      <c r="Q80" s="1035"/>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1033"/>
      <c r="BA80" s="1033"/>
      <c r="BB80" s="1033"/>
      <c r="BC80" s="1033"/>
      <c r="BD80" s="1034"/>
      <c r="BE80" s="264"/>
      <c r="BF80" s="264"/>
      <c r="BG80" s="264"/>
      <c r="BH80" s="264"/>
      <c r="BI80" s="264"/>
      <c r="BJ80" s="264"/>
      <c r="BK80" s="264"/>
      <c r="BL80" s="264"/>
      <c r="BM80" s="264"/>
      <c r="BN80" s="264"/>
      <c r="BO80" s="264"/>
      <c r="BP80" s="264"/>
      <c r="BQ80" s="261">
        <v>74</v>
      </c>
      <c r="BR80" s="266"/>
      <c r="BS80" s="1015"/>
      <c r="BT80" s="1016"/>
      <c r="BU80" s="1016"/>
      <c r="BV80" s="1016"/>
      <c r="BW80" s="1016"/>
      <c r="BX80" s="1016"/>
      <c r="BY80" s="1016"/>
      <c r="BZ80" s="1016"/>
      <c r="CA80" s="1016"/>
      <c r="CB80" s="1016"/>
      <c r="CC80" s="1016"/>
      <c r="CD80" s="1016"/>
      <c r="CE80" s="1016"/>
      <c r="CF80" s="1016"/>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3"/>
      <c r="DW80" s="1004"/>
      <c r="DX80" s="1004"/>
      <c r="DY80" s="1004"/>
      <c r="DZ80" s="1005"/>
      <c r="EA80" s="245"/>
    </row>
    <row r="81" spans="1:131" s="246" customFormat="1" ht="26.25" customHeight="1">
      <c r="A81" s="260">
        <v>14</v>
      </c>
      <c r="B81" s="759"/>
      <c r="C81" s="760"/>
      <c r="D81" s="760"/>
      <c r="E81" s="760"/>
      <c r="F81" s="760"/>
      <c r="G81" s="760"/>
      <c r="H81" s="760"/>
      <c r="I81" s="760"/>
      <c r="J81" s="760"/>
      <c r="K81" s="760"/>
      <c r="L81" s="760"/>
      <c r="M81" s="760"/>
      <c r="N81" s="760"/>
      <c r="O81" s="760"/>
      <c r="P81" s="761"/>
      <c r="Q81" s="1035"/>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1033"/>
      <c r="BA81" s="1033"/>
      <c r="BB81" s="1033"/>
      <c r="BC81" s="1033"/>
      <c r="BD81" s="1034"/>
      <c r="BE81" s="264"/>
      <c r="BF81" s="264"/>
      <c r="BG81" s="264"/>
      <c r="BH81" s="264"/>
      <c r="BI81" s="264"/>
      <c r="BJ81" s="264"/>
      <c r="BK81" s="264"/>
      <c r="BL81" s="264"/>
      <c r="BM81" s="264"/>
      <c r="BN81" s="264"/>
      <c r="BO81" s="264"/>
      <c r="BP81" s="264"/>
      <c r="BQ81" s="261">
        <v>75</v>
      </c>
      <c r="BR81" s="266"/>
      <c r="BS81" s="1015"/>
      <c r="BT81" s="1016"/>
      <c r="BU81" s="1016"/>
      <c r="BV81" s="1016"/>
      <c r="BW81" s="1016"/>
      <c r="BX81" s="1016"/>
      <c r="BY81" s="1016"/>
      <c r="BZ81" s="1016"/>
      <c r="CA81" s="1016"/>
      <c r="CB81" s="1016"/>
      <c r="CC81" s="1016"/>
      <c r="CD81" s="1016"/>
      <c r="CE81" s="1016"/>
      <c r="CF81" s="1016"/>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3"/>
      <c r="DW81" s="1004"/>
      <c r="DX81" s="1004"/>
      <c r="DY81" s="1004"/>
      <c r="DZ81" s="1005"/>
      <c r="EA81" s="245"/>
    </row>
    <row r="82" spans="1:131" s="246" customFormat="1" ht="26.25" customHeight="1">
      <c r="A82" s="260">
        <v>15</v>
      </c>
      <c r="B82" s="759"/>
      <c r="C82" s="760"/>
      <c r="D82" s="760"/>
      <c r="E82" s="760"/>
      <c r="F82" s="760"/>
      <c r="G82" s="760"/>
      <c r="H82" s="760"/>
      <c r="I82" s="760"/>
      <c r="J82" s="760"/>
      <c r="K82" s="760"/>
      <c r="L82" s="760"/>
      <c r="M82" s="760"/>
      <c r="N82" s="760"/>
      <c r="O82" s="760"/>
      <c r="P82" s="761"/>
      <c r="Q82" s="1035"/>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1033"/>
      <c r="BA82" s="1033"/>
      <c r="BB82" s="1033"/>
      <c r="BC82" s="1033"/>
      <c r="BD82" s="1034"/>
      <c r="BE82" s="264"/>
      <c r="BF82" s="264"/>
      <c r="BG82" s="264"/>
      <c r="BH82" s="264"/>
      <c r="BI82" s="264"/>
      <c r="BJ82" s="264"/>
      <c r="BK82" s="264"/>
      <c r="BL82" s="264"/>
      <c r="BM82" s="264"/>
      <c r="BN82" s="264"/>
      <c r="BO82" s="264"/>
      <c r="BP82" s="264"/>
      <c r="BQ82" s="261">
        <v>76</v>
      </c>
      <c r="BR82" s="266"/>
      <c r="BS82" s="1015"/>
      <c r="BT82" s="1016"/>
      <c r="BU82" s="1016"/>
      <c r="BV82" s="1016"/>
      <c r="BW82" s="1016"/>
      <c r="BX82" s="1016"/>
      <c r="BY82" s="1016"/>
      <c r="BZ82" s="1016"/>
      <c r="CA82" s="1016"/>
      <c r="CB82" s="1016"/>
      <c r="CC82" s="1016"/>
      <c r="CD82" s="1016"/>
      <c r="CE82" s="1016"/>
      <c r="CF82" s="1016"/>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3"/>
      <c r="DW82" s="1004"/>
      <c r="DX82" s="1004"/>
      <c r="DY82" s="1004"/>
      <c r="DZ82" s="1005"/>
      <c r="EA82" s="245"/>
    </row>
    <row r="83" spans="1:131" s="246" customFormat="1" ht="26.25" customHeight="1">
      <c r="A83" s="260">
        <v>16</v>
      </c>
      <c r="B83" s="759"/>
      <c r="C83" s="760"/>
      <c r="D83" s="760"/>
      <c r="E83" s="760"/>
      <c r="F83" s="760"/>
      <c r="G83" s="760"/>
      <c r="H83" s="760"/>
      <c r="I83" s="760"/>
      <c r="J83" s="760"/>
      <c r="K83" s="760"/>
      <c r="L83" s="760"/>
      <c r="M83" s="760"/>
      <c r="N83" s="760"/>
      <c r="O83" s="760"/>
      <c r="P83" s="761"/>
      <c r="Q83" s="1035"/>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1033"/>
      <c r="BA83" s="1033"/>
      <c r="BB83" s="1033"/>
      <c r="BC83" s="1033"/>
      <c r="BD83" s="1034"/>
      <c r="BE83" s="264"/>
      <c r="BF83" s="264"/>
      <c r="BG83" s="264"/>
      <c r="BH83" s="264"/>
      <c r="BI83" s="264"/>
      <c r="BJ83" s="264"/>
      <c r="BK83" s="264"/>
      <c r="BL83" s="264"/>
      <c r="BM83" s="264"/>
      <c r="BN83" s="264"/>
      <c r="BO83" s="264"/>
      <c r="BP83" s="264"/>
      <c r="BQ83" s="261">
        <v>77</v>
      </c>
      <c r="BR83" s="266"/>
      <c r="BS83" s="1015"/>
      <c r="BT83" s="1016"/>
      <c r="BU83" s="1016"/>
      <c r="BV83" s="1016"/>
      <c r="BW83" s="1016"/>
      <c r="BX83" s="1016"/>
      <c r="BY83" s="1016"/>
      <c r="BZ83" s="1016"/>
      <c r="CA83" s="1016"/>
      <c r="CB83" s="1016"/>
      <c r="CC83" s="1016"/>
      <c r="CD83" s="1016"/>
      <c r="CE83" s="1016"/>
      <c r="CF83" s="1016"/>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3"/>
      <c r="DW83" s="1004"/>
      <c r="DX83" s="1004"/>
      <c r="DY83" s="1004"/>
      <c r="DZ83" s="1005"/>
      <c r="EA83" s="245"/>
    </row>
    <row r="84" spans="1:131" s="246" customFormat="1" ht="26.25" customHeight="1">
      <c r="A84" s="260">
        <v>17</v>
      </c>
      <c r="B84" s="759"/>
      <c r="C84" s="760"/>
      <c r="D84" s="760"/>
      <c r="E84" s="760"/>
      <c r="F84" s="760"/>
      <c r="G84" s="760"/>
      <c r="H84" s="760"/>
      <c r="I84" s="760"/>
      <c r="J84" s="760"/>
      <c r="K84" s="760"/>
      <c r="L84" s="760"/>
      <c r="M84" s="760"/>
      <c r="N84" s="760"/>
      <c r="O84" s="760"/>
      <c r="P84" s="761"/>
      <c r="Q84" s="1035"/>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1033"/>
      <c r="BA84" s="1033"/>
      <c r="BB84" s="1033"/>
      <c r="BC84" s="1033"/>
      <c r="BD84" s="1034"/>
      <c r="BE84" s="264"/>
      <c r="BF84" s="264"/>
      <c r="BG84" s="264"/>
      <c r="BH84" s="264"/>
      <c r="BI84" s="264"/>
      <c r="BJ84" s="264"/>
      <c r="BK84" s="264"/>
      <c r="BL84" s="264"/>
      <c r="BM84" s="264"/>
      <c r="BN84" s="264"/>
      <c r="BO84" s="264"/>
      <c r="BP84" s="264"/>
      <c r="BQ84" s="261">
        <v>78</v>
      </c>
      <c r="BR84" s="266"/>
      <c r="BS84" s="1015"/>
      <c r="BT84" s="1016"/>
      <c r="BU84" s="1016"/>
      <c r="BV84" s="1016"/>
      <c r="BW84" s="1016"/>
      <c r="BX84" s="1016"/>
      <c r="BY84" s="1016"/>
      <c r="BZ84" s="1016"/>
      <c r="CA84" s="1016"/>
      <c r="CB84" s="1016"/>
      <c r="CC84" s="1016"/>
      <c r="CD84" s="1016"/>
      <c r="CE84" s="1016"/>
      <c r="CF84" s="1016"/>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3"/>
      <c r="DW84" s="1004"/>
      <c r="DX84" s="1004"/>
      <c r="DY84" s="1004"/>
      <c r="DZ84" s="1005"/>
      <c r="EA84" s="245"/>
    </row>
    <row r="85" spans="1:131" s="246" customFormat="1" ht="26.25" customHeight="1">
      <c r="A85" s="260">
        <v>18</v>
      </c>
      <c r="B85" s="759"/>
      <c r="C85" s="760"/>
      <c r="D85" s="760"/>
      <c r="E85" s="760"/>
      <c r="F85" s="760"/>
      <c r="G85" s="760"/>
      <c r="H85" s="760"/>
      <c r="I85" s="760"/>
      <c r="J85" s="760"/>
      <c r="K85" s="760"/>
      <c r="L85" s="760"/>
      <c r="M85" s="760"/>
      <c r="N85" s="760"/>
      <c r="O85" s="760"/>
      <c r="P85" s="761"/>
      <c r="Q85" s="1035"/>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1033"/>
      <c r="BA85" s="1033"/>
      <c r="BB85" s="1033"/>
      <c r="BC85" s="1033"/>
      <c r="BD85" s="1034"/>
      <c r="BE85" s="264"/>
      <c r="BF85" s="264"/>
      <c r="BG85" s="264"/>
      <c r="BH85" s="264"/>
      <c r="BI85" s="264"/>
      <c r="BJ85" s="264"/>
      <c r="BK85" s="264"/>
      <c r="BL85" s="264"/>
      <c r="BM85" s="264"/>
      <c r="BN85" s="264"/>
      <c r="BO85" s="264"/>
      <c r="BP85" s="264"/>
      <c r="BQ85" s="261">
        <v>79</v>
      </c>
      <c r="BR85" s="266"/>
      <c r="BS85" s="1015"/>
      <c r="BT85" s="1016"/>
      <c r="BU85" s="1016"/>
      <c r="BV85" s="1016"/>
      <c r="BW85" s="1016"/>
      <c r="BX85" s="1016"/>
      <c r="BY85" s="1016"/>
      <c r="BZ85" s="1016"/>
      <c r="CA85" s="1016"/>
      <c r="CB85" s="1016"/>
      <c r="CC85" s="1016"/>
      <c r="CD85" s="1016"/>
      <c r="CE85" s="1016"/>
      <c r="CF85" s="1016"/>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3"/>
      <c r="DW85" s="1004"/>
      <c r="DX85" s="1004"/>
      <c r="DY85" s="1004"/>
      <c r="DZ85" s="1005"/>
      <c r="EA85" s="245"/>
    </row>
    <row r="86" spans="1:131" s="246" customFormat="1" ht="26.25" customHeight="1">
      <c r="A86" s="260">
        <v>19</v>
      </c>
      <c r="B86" s="759"/>
      <c r="C86" s="760"/>
      <c r="D86" s="760"/>
      <c r="E86" s="760"/>
      <c r="F86" s="760"/>
      <c r="G86" s="760"/>
      <c r="H86" s="760"/>
      <c r="I86" s="760"/>
      <c r="J86" s="760"/>
      <c r="K86" s="760"/>
      <c r="L86" s="760"/>
      <c r="M86" s="760"/>
      <c r="N86" s="760"/>
      <c r="O86" s="760"/>
      <c r="P86" s="761"/>
      <c r="Q86" s="1035"/>
      <c r="R86" s="768"/>
      <c r="S86" s="768"/>
      <c r="T86" s="768"/>
      <c r="U86" s="768"/>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1033"/>
      <c r="BA86" s="1033"/>
      <c r="BB86" s="1033"/>
      <c r="BC86" s="1033"/>
      <c r="BD86" s="1034"/>
      <c r="BE86" s="264"/>
      <c r="BF86" s="264"/>
      <c r="BG86" s="264"/>
      <c r="BH86" s="264"/>
      <c r="BI86" s="264"/>
      <c r="BJ86" s="264"/>
      <c r="BK86" s="264"/>
      <c r="BL86" s="264"/>
      <c r="BM86" s="264"/>
      <c r="BN86" s="264"/>
      <c r="BO86" s="264"/>
      <c r="BP86" s="264"/>
      <c r="BQ86" s="261">
        <v>80</v>
      </c>
      <c r="BR86" s="266"/>
      <c r="BS86" s="1015"/>
      <c r="BT86" s="1016"/>
      <c r="BU86" s="1016"/>
      <c r="BV86" s="1016"/>
      <c r="BW86" s="1016"/>
      <c r="BX86" s="1016"/>
      <c r="BY86" s="1016"/>
      <c r="BZ86" s="1016"/>
      <c r="CA86" s="1016"/>
      <c r="CB86" s="1016"/>
      <c r="CC86" s="1016"/>
      <c r="CD86" s="1016"/>
      <c r="CE86" s="1016"/>
      <c r="CF86" s="1016"/>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3"/>
      <c r="DW86" s="1004"/>
      <c r="DX86" s="1004"/>
      <c r="DY86" s="1004"/>
      <c r="DZ86" s="1005"/>
      <c r="EA86" s="245"/>
    </row>
    <row r="87" spans="1:131" s="246" customFormat="1" ht="26.25" customHeight="1">
      <c r="A87" s="268">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64"/>
      <c r="BF87" s="264"/>
      <c r="BG87" s="264"/>
      <c r="BH87" s="264"/>
      <c r="BI87" s="264"/>
      <c r="BJ87" s="264"/>
      <c r="BK87" s="264"/>
      <c r="BL87" s="264"/>
      <c r="BM87" s="264"/>
      <c r="BN87" s="264"/>
      <c r="BO87" s="264"/>
      <c r="BP87" s="264"/>
      <c r="BQ87" s="261">
        <v>81</v>
      </c>
      <c r="BR87" s="266"/>
      <c r="BS87" s="1015"/>
      <c r="BT87" s="1016"/>
      <c r="BU87" s="1016"/>
      <c r="BV87" s="1016"/>
      <c r="BW87" s="1016"/>
      <c r="BX87" s="1016"/>
      <c r="BY87" s="1016"/>
      <c r="BZ87" s="1016"/>
      <c r="CA87" s="1016"/>
      <c r="CB87" s="1016"/>
      <c r="CC87" s="1016"/>
      <c r="CD87" s="1016"/>
      <c r="CE87" s="1016"/>
      <c r="CF87" s="1016"/>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3"/>
      <c r="DW87" s="1004"/>
      <c r="DX87" s="1004"/>
      <c r="DY87" s="1004"/>
      <c r="DZ87" s="1005"/>
      <c r="EA87" s="245"/>
    </row>
    <row r="88" spans="1:131" s="246" customFormat="1" ht="26.25" customHeight="1" thickBot="1">
      <c r="A88" s="263" t="s">
        <v>389</v>
      </c>
      <c r="B88" s="1006" t="s">
        <v>431</v>
      </c>
      <c r="C88" s="1007"/>
      <c r="D88" s="1007"/>
      <c r="E88" s="1007"/>
      <c r="F88" s="1007"/>
      <c r="G88" s="1007"/>
      <c r="H88" s="1007"/>
      <c r="I88" s="1007"/>
      <c r="J88" s="1007"/>
      <c r="K88" s="1007"/>
      <c r="L88" s="1007"/>
      <c r="M88" s="1007"/>
      <c r="N88" s="1007"/>
      <c r="O88" s="1007"/>
      <c r="P88" s="1008"/>
      <c r="Q88" s="1024"/>
      <c r="R88" s="1025"/>
      <c r="S88" s="1025"/>
      <c r="T88" s="1025"/>
      <c r="U88" s="1025"/>
      <c r="V88" s="1025"/>
      <c r="W88" s="1025"/>
      <c r="X88" s="1025"/>
      <c r="Y88" s="1025"/>
      <c r="Z88" s="1025"/>
      <c r="AA88" s="1025"/>
      <c r="AB88" s="1025"/>
      <c r="AC88" s="1025"/>
      <c r="AD88" s="1025"/>
      <c r="AE88" s="1025"/>
      <c r="AF88" s="1021">
        <v>9817</v>
      </c>
      <c r="AG88" s="1021"/>
      <c r="AH88" s="1021"/>
      <c r="AI88" s="1021"/>
      <c r="AJ88" s="1021"/>
      <c r="AK88" s="1025"/>
      <c r="AL88" s="1025"/>
      <c r="AM88" s="1025"/>
      <c r="AN88" s="1025"/>
      <c r="AO88" s="1025"/>
      <c r="AP88" s="1021"/>
      <c r="AQ88" s="1021"/>
      <c r="AR88" s="1021"/>
      <c r="AS88" s="1021"/>
      <c r="AT88" s="1021"/>
      <c r="AU88" s="1021"/>
      <c r="AV88" s="1021"/>
      <c r="AW88" s="1021"/>
      <c r="AX88" s="1021"/>
      <c r="AY88" s="1021"/>
      <c r="AZ88" s="1022"/>
      <c r="BA88" s="1022"/>
      <c r="BB88" s="1022"/>
      <c r="BC88" s="1022"/>
      <c r="BD88" s="1023"/>
      <c r="BE88" s="264"/>
      <c r="BF88" s="264"/>
      <c r="BG88" s="264"/>
      <c r="BH88" s="264"/>
      <c r="BI88" s="264"/>
      <c r="BJ88" s="264"/>
      <c r="BK88" s="264"/>
      <c r="BL88" s="264"/>
      <c r="BM88" s="264"/>
      <c r="BN88" s="264"/>
      <c r="BO88" s="264"/>
      <c r="BP88" s="264"/>
      <c r="BQ88" s="261">
        <v>82</v>
      </c>
      <c r="BR88" s="266"/>
      <c r="BS88" s="1015"/>
      <c r="BT88" s="1016"/>
      <c r="BU88" s="1016"/>
      <c r="BV88" s="1016"/>
      <c r="BW88" s="1016"/>
      <c r="BX88" s="1016"/>
      <c r="BY88" s="1016"/>
      <c r="BZ88" s="1016"/>
      <c r="CA88" s="1016"/>
      <c r="CB88" s="1016"/>
      <c r="CC88" s="1016"/>
      <c r="CD88" s="1016"/>
      <c r="CE88" s="1016"/>
      <c r="CF88" s="1016"/>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3"/>
      <c r="DW88" s="1004"/>
      <c r="DX88" s="1004"/>
      <c r="DY88" s="1004"/>
      <c r="DZ88" s="1005"/>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15"/>
      <c r="BT89" s="1016"/>
      <c r="BU89" s="1016"/>
      <c r="BV89" s="1016"/>
      <c r="BW89" s="1016"/>
      <c r="BX89" s="1016"/>
      <c r="BY89" s="1016"/>
      <c r="BZ89" s="1016"/>
      <c r="CA89" s="1016"/>
      <c r="CB89" s="1016"/>
      <c r="CC89" s="1016"/>
      <c r="CD89" s="1016"/>
      <c r="CE89" s="1016"/>
      <c r="CF89" s="1016"/>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3"/>
      <c r="DW89" s="1004"/>
      <c r="DX89" s="1004"/>
      <c r="DY89" s="1004"/>
      <c r="DZ89" s="1005"/>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15"/>
      <c r="BT90" s="1016"/>
      <c r="BU90" s="1016"/>
      <c r="BV90" s="1016"/>
      <c r="BW90" s="1016"/>
      <c r="BX90" s="1016"/>
      <c r="BY90" s="1016"/>
      <c r="BZ90" s="1016"/>
      <c r="CA90" s="1016"/>
      <c r="CB90" s="1016"/>
      <c r="CC90" s="1016"/>
      <c r="CD90" s="1016"/>
      <c r="CE90" s="1016"/>
      <c r="CF90" s="1016"/>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3"/>
      <c r="DW90" s="1004"/>
      <c r="DX90" s="1004"/>
      <c r="DY90" s="1004"/>
      <c r="DZ90" s="1005"/>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15"/>
      <c r="BT91" s="1016"/>
      <c r="BU91" s="1016"/>
      <c r="BV91" s="1016"/>
      <c r="BW91" s="1016"/>
      <c r="BX91" s="1016"/>
      <c r="BY91" s="1016"/>
      <c r="BZ91" s="1016"/>
      <c r="CA91" s="1016"/>
      <c r="CB91" s="1016"/>
      <c r="CC91" s="1016"/>
      <c r="CD91" s="1016"/>
      <c r="CE91" s="1016"/>
      <c r="CF91" s="1016"/>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3"/>
      <c r="DW91" s="1004"/>
      <c r="DX91" s="1004"/>
      <c r="DY91" s="1004"/>
      <c r="DZ91" s="1005"/>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15"/>
      <c r="BT92" s="1016"/>
      <c r="BU92" s="1016"/>
      <c r="BV92" s="1016"/>
      <c r="BW92" s="1016"/>
      <c r="BX92" s="1016"/>
      <c r="BY92" s="1016"/>
      <c r="BZ92" s="1016"/>
      <c r="CA92" s="1016"/>
      <c r="CB92" s="1016"/>
      <c r="CC92" s="1016"/>
      <c r="CD92" s="1016"/>
      <c r="CE92" s="1016"/>
      <c r="CF92" s="1016"/>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3"/>
      <c r="DW92" s="1004"/>
      <c r="DX92" s="1004"/>
      <c r="DY92" s="1004"/>
      <c r="DZ92" s="1005"/>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15"/>
      <c r="BT93" s="1016"/>
      <c r="BU93" s="1016"/>
      <c r="BV93" s="1016"/>
      <c r="BW93" s="1016"/>
      <c r="BX93" s="1016"/>
      <c r="BY93" s="1016"/>
      <c r="BZ93" s="1016"/>
      <c r="CA93" s="1016"/>
      <c r="CB93" s="1016"/>
      <c r="CC93" s="1016"/>
      <c r="CD93" s="1016"/>
      <c r="CE93" s="1016"/>
      <c r="CF93" s="1016"/>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3"/>
      <c r="DW93" s="1004"/>
      <c r="DX93" s="1004"/>
      <c r="DY93" s="1004"/>
      <c r="DZ93" s="1005"/>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15"/>
      <c r="BT94" s="1016"/>
      <c r="BU94" s="1016"/>
      <c r="BV94" s="1016"/>
      <c r="BW94" s="1016"/>
      <c r="BX94" s="1016"/>
      <c r="BY94" s="1016"/>
      <c r="BZ94" s="1016"/>
      <c r="CA94" s="1016"/>
      <c r="CB94" s="1016"/>
      <c r="CC94" s="1016"/>
      <c r="CD94" s="1016"/>
      <c r="CE94" s="1016"/>
      <c r="CF94" s="1016"/>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3"/>
      <c r="DW94" s="1004"/>
      <c r="DX94" s="1004"/>
      <c r="DY94" s="1004"/>
      <c r="DZ94" s="1005"/>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15"/>
      <c r="BT95" s="1016"/>
      <c r="BU95" s="1016"/>
      <c r="BV95" s="1016"/>
      <c r="BW95" s="1016"/>
      <c r="BX95" s="1016"/>
      <c r="BY95" s="1016"/>
      <c r="BZ95" s="1016"/>
      <c r="CA95" s="1016"/>
      <c r="CB95" s="1016"/>
      <c r="CC95" s="1016"/>
      <c r="CD95" s="1016"/>
      <c r="CE95" s="1016"/>
      <c r="CF95" s="1016"/>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3"/>
      <c r="DW95" s="1004"/>
      <c r="DX95" s="1004"/>
      <c r="DY95" s="1004"/>
      <c r="DZ95" s="1005"/>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15"/>
      <c r="BT96" s="1016"/>
      <c r="BU96" s="1016"/>
      <c r="BV96" s="1016"/>
      <c r="BW96" s="1016"/>
      <c r="BX96" s="1016"/>
      <c r="BY96" s="1016"/>
      <c r="BZ96" s="1016"/>
      <c r="CA96" s="1016"/>
      <c r="CB96" s="1016"/>
      <c r="CC96" s="1016"/>
      <c r="CD96" s="1016"/>
      <c r="CE96" s="1016"/>
      <c r="CF96" s="1016"/>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3"/>
      <c r="DW96" s="1004"/>
      <c r="DX96" s="1004"/>
      <c r="DY96" s="1004"/>
      <c r="DZ96" s="1005"/>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15"/>
      <c r="BT97" s="1016"/>
      <c r="BU97" s="1016"/>
      <c r="BV97" s="1016"/>
      <c r="BW97" s="1016"/>
      <c r="BX97" s="1016"/>
      <c r="BY97" s="1016"/>
      <c r="BZ97" s="1016"/>
      <c r="CA97" s="1016"/>
      <c r="CB97" s="1016"/>
      <c r="CC97" s="1016"/>
      <c r="CD97" s="1016"/>
      <c r="CE97" s="1016"/>
      <c r="CF97" s="1016"/>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3"/>
      <c r="DW97" s="1004"/>
      <c r="DX97" s="1004"/>
      <c r="DY97" s="1004"/>
      <c r="DZ97" s="1005"/>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15"/>
      <c r="BT98" s="1016"/>
      <c r="BU98" s="1016"/>
      <c r="BV98" s="1016"/>
      <c r="BW98" s="1016"/>
      <c r="BX98" s="1016"/>
      <c r="BY98" s="1016"/>
      <c r="BZ98" s="1016"/>
      <c r="CA98" s="1016"/>
      <c r="CB98" s="1016"/>
      <c r="CC98" s="1016"/>
      <c r="CD98" s="1016"/>
      <c r="CE98" s="1016"/>
      <c r="CF98" s="1016"/>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3"/>
      <c r="DW98" s="1004"/>
      <c r="DX98" s="1004"/>
      <c r="DY98" s="1004"/>
      <c r="DZ98" s="1005"/>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15"/>
      <c r="BT99" s="1016"/>
      <c r="BU99" s="1016"/>
      <c r="BV99" s="1016"/>
      <c r="BW99" s="1016"/>
      <c r="BX99" s="1016"/>
      <c r="BY99" s="1016"/>
      <c r="BZ99" s="1016"/>
      <c r="CA99" s="1016"/>
      <c r="CB99" s="1016"/>
      <c r="CC99" s="1016"/>
      <c r="CD99" s="1016"/>
      <c r="CE99" s="1016"/>
      <c r="CF99" s="1016"/>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3"/>
      <c r="DW99" s="1004"/>
      <c r="DX99" s="1004"/>
      <c r="DY99" s="1004"/>
      <c r="DZ99" s="1005"/>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15"/>
      <c r="BT100" s="1016"/>
      <c r="BU100" s="1016"/>
      <c r="BV100" s="1016"/>
      <c r="BW100" s="1016"/>
      <c r="BX100" s="1016"/>
      <c r="BY100" s="1016"/>
      <c r="BZ100" s="1016"/>
      <c r="CA100" s="1016"/>
      <c r="CB100" s="1016"/>
      <c r="CC100" s="1016"/>
      <c r="CD100" s="1016"/>
      <c r="CE100" s="1016"/>
      <c r="CF100" s="1016"/>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3"/>
      <c r="DW100" s="1004"/>
      <c r="DX100" s="1004"/>
      <c r="DY100" s="1004"/>
      <c r="DZ100" s="1005"/>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15"/>
      <c r="BT101" s="1016"/>
      <c r="BU101" s="1016"/>
      <c r="BV101" s="1016"/>
      <c r="BW101" s="1016"/>
      <c r="BX101" s="1016"/>
      <c r="BY101" s="1016"/>
      <c r="BZ101" s="1016"/>
      <c r="CA101" s="1016"/>
      <c r="CB101" s="1016"/>
      <c r="CC101" s="1016"/>
      <c r="CD101" s="1016"/>
      <c r="CE101" s="1016"/>
      <c r="CF101" s="1016"/>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3"/>
      <c r="DW101" s="1004"/>
      <c r="DX101" s="1004"/>
      <c r="DY101" s="1004"/>
      <c r="DZ101" s="1005"/>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1006" t="s">
        <v>432</v>
      </c>
      <c r="BS102" s="1007"/>
      <c r="BT102" s="1007"/>
      <c r="BU102" s="1007"/>
      <c r="BV102" s="1007"/>
      <c r="BW102" s="1007"/>
      <c r="BX102" s="1007"/>
      <c r="BY102" s="1007"/>
      <c r="BZ102" s="1007"/>
      <c r="CA102" s="1007"/>
      <c r="CB102" s="1007"/>
      <c r="CC102" s="1007"/>
      <c r="CD102" s="1007"/>
      <c r="CE102" s="1007"/>
      <c r="CF102" s="1007"/>
      <c r="CG102" s="1008"/>
      <c r="CH102" s="1009"/>
      <c r="CI102" s="1010"/>
      <c r="CJ102" s="1010"/>
      <c r="CK102" s="1010"/>
      <c r="CL102" s="1011"/>
      <c r="CM102" s="1009"/>
      <c r="CN102" s="1010"/>
      <c r="CO102" s="1010"/>
      <c r="CP102" s="1010"/>
      <c r="CQ102" s="1011"/>
      <c r="CR102" s="1012">
        <v>14</v>
      </c>
      <c r="CS102" s="1013"/>
      <c r="CT102" s="1013"/>
      <c r="CU102" s="1013"/>
      <c r="CV102" s="1014"/>
      <c r="CW102" s="1012">
        <v>28</v>
      </c>
      <c r="CX102" s="1013"/>
      <c r="CY102" s="1013"/>
      <c r="CZ102" s="1013"/>
      <c r="DA102" s="1014"/>
      <c r="DB102" s="1012" t="s">
        <v>527</v>
      </c>
      <c r="DC102" s="1013"/>
      <c r="DD102" s="1013"/>
      <c r="DE102" s="1013"/>
      <c r="DF102" s="1014"/>
      <c r="DG102" s="1012" t="s">
        <v>527</v>
      </c>
      <c r="DH102" s="1013"/>
      <c r="DI102" s="1013"/>
      <c r="DJ102" s="1013"/>
      <c r="DK102" s="1014"/>
      <c r="DL102" s="1012" t="s">
        <v>527</v>
      </c>
      <c r="DM102" s="1013"/>
      <c r="DN102" s="1013"/>
      <c r="DO102" s="1013"/>
      <c r="DP102" s="1014"/>
      <c r="DQ102" s="1012" t="s">
        <v>527</v>
      </c>
      <c r="DR102" s="1013"/>
      <c r="DS102" s="1013"/>
      <c r="DT102" s="1013"/>
      <c r="DU102" s="1014"/>
      <c r="DV102" s="995"/>
      <c r="DW102" s="996"/>
      <c r="DX102" s="996"/>
      <c r="DY102" s="996"/>
      <c r="DZ102" s="997"/>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8" t="s">
        <v>433</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9" t="s">
        <v>434</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435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00" t="s">
        <v>437</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438</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5" customFormat="1" ht="26.25" customHeight="1">
      <c r="A109" s="955" t="s">
        <v>439</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8" t="s">
        <v>440</v>
      </c>
      <c r="AB109" s="956"/>
      <c r="AC109" s="956"/>
      <c r="AD109" s="956"/>
      <c r="AE109" s="957"/>
      <c r="AF109" s="958" t="s">
        <v>306</v>
      </c>
      <c r="AG109" s="956"/>
      <c r="AH109" s="956"/>
      <c r="AI109" s="956"/>
      <c r="AJ109" s="957"/>
      <c r="AK109" s="958" t="s">
        <v>305</v>
      </c>
      <c r="AL109" s="956"/>
      <c r="AM109" s="956"/>
      <c r="AN109" s="956"/>
      <c r="AO109" s="957"/>
      <c r="AP109" s="958" t="s">
        <v>441</v>
      </c>
      <c r="AQ109" s="956"/>
      <c r="AR109" s="956"/>
      <c r="AS109" s="956"/>
      <c r="AT109" s="987"/>
      <c r="AU109" s="955" t="s">
        <v>439</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8" t="s">
        <v>440</v>
      </c>
      <c r="BR109" s="956"/>
      <c r="BS109" s="956"/>
      <c r="BT109" s="956"/>
      <c r="BU109" s="957"/>
      <c r="BV109" s="958" t="s">
        <v>306</v>
      </c>
      <c r="BW109" s="956"/>
      <c r="BX109" s="956"/>
      <c r="BY109" s="956"/>
      <c r="BZ109" s="957"/>
      <c r="CA109" s="958" t="s">
        <v>305</v>
      </c>
      <c r="CB109" s="956"/>
      <c r="CC109" s="956"/>
      <c r="CD109" s="956"/>
      <c r="CE109" s="957"/>
      <c r="CF109" s="994" t="s">
        <v>441</v>
      </c>
      <c r="CG109" s="994"/>
      <c r="CH109" s="994"/>
      <c r="CI109" s="994"/>
      <c r="CJ109" s="994"/>
      <c r="CK109" s="958" t="s">
        <v>442</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8" t="s">
        <v>440</v>
      </c>
      <c r="DH109" s="956"/>
      <c r="DI109" s="956"/>
      <c r="DJ109" s="956"/>
      <c r="DK109" s="957"/>
      <c r="DL109" s="958" t="s">
        <v>306</v>
      </c>
      <c r="DM109" s="956"/>
      <c r="DN109" s="956"/>
      <c r="DO109" s="956"/>
      <c r="DP109" s="957"/>
      <c r="DQ109" s="958" t="s">
        <v>305</v>
      </c>
      <c r="DR109" s="956"/>
      <c r="DS109" s="956"/>
      <c r="DT109" s="956"/>
      <c r="DU109" s="957"/>
      <c r="DV109" s="958" t="s">
        <v>441</v>
      </c>
      <c r="DW109" s="956"/>
      <c r="DX109" s="956"/>
      <c r="DY109" s="956"/>
      <c r="DZ109" s="987"/>
    </row>
    <row r="110" spans="1:131" s="245" customFormat="1" ht="26.25" customHeight="1">
      <c r="A110" s="858" t="s">
        <v>443</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60"/>
      <c r="AA110" s="948">
        <v>1183011</v>
      </c>
      <c r="AB110" s="949"/>
      <c r="AC110" s="949"/>
      <c r="AD110" s="949"/>
      <c r="AE110" s="950"/>
      <c r="AF110" s="951">
        <v>1189535</v>
      </c>
      <c r="AG110" s="949"/>
      <c r="AH110" s="949"/>
      <c r="AI110" s="949"/>
      <c r="AJ110" s="950"/>
      <c r="AK110" s="951">
        <v>1260301</v>
      </c>
      <c r="AL110" s="949"/>
      <c r="AM110" s="949"/>
      <c r="AN110" s="949"/>
      <c r="AO110" s="950"/>
      <c r="AP110" s="952">
        <v>40.6</v>
      </c>
      <c r="AQ110" s="953"/>
      <c r="AR110" s="953"/>
      <c r="AS110" s="953"/>
      <c r="AT110" s="954"/>
      <c r="AU110" s="988" t="s">
        <v>73</v>
      </c>
      <c r="AV110" s="989"/>
      <c r="AW110" s="989"/>
      <c r="AX110" s="989"/>
      <c r="AY110" s="989"/>
      <c r="AZ110" s="914" t="s">
        <v>444</v>
      </c>
      <c r="BA110" s="859"/>
      <c r="BB110" s="859"/>
      <c r="BC110" s="859"/>
      <c r="BD110" s="859"/>
      <c r="BE110" s="859"/>
      <c r="BF110" s="859"/>
      <c r="BG110" s="859"/>
      <c r="BH110" s="859"/>
      <c r="BI110" s="859"/>
      <c r="BJ110" s="859"/>
      <c r="BK110" s="859"/>
      <c r="BL110" s="859"/>
      <c r="BM110" s="859"/>
      <c r="BN110" s="859"/>
      <c r="BO110" s="859"/>
      <c r="BP110" s="860"/>
      <c r="BQ110" s="915">
        <v>11230112</v>
      </c>
      <c r="BR110" s="896"/>
      <c r="BS110" s="896"/>
      <c r="BT110" s="896"/>
      <c r="BU110" s="896"/>
      <c r="BV110" s="896">
        <v>10901561</v>
      </c>
      <c r="BW110" s="896"/>
      <c r="BX110" s="896"/>
      <c r="BY110" s="896"/>
      <c r="BZ110" s="896"/>
      <c r="CA110" s="896">
        <v>10687979</v>
      </c>
      <c r="CB110" s="896"/>
      <c r="CC110" s="896"/>
      <c r="CD110" s="896"/>
      <c r="CE110" s="896"/>
      <c r="CF110" s="920">
        <v>344.3</v>
      </c>
      <c r="CG110" s="921"/>
      <c r="CH110" s="921"/>
      <c r="CI110" s="921"/>
      <c r="CJ110" s="921"/>
      <c r="CK110" s="984" t="s">
        <v>445</v>
      </c>
      <c r="CL110" s="870"/>
      <c r="CM110" s="945" t="s">
        <v>446</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15" t="s">
        <v>447</v>
      </c>
      <c r="DH110" s="896"/>
      <c r="DI110" s="896"/>
      <c r="DJ110" s="896"/>
      <c r="DK110" s="896"/>
      <c r="DL110" s="896" t="s">
        <v>447</v>
      </c>
      <c r="DM110" s="896"/>
      <c r="DN110" s="896"/>
      <c r="DO110" s="896"/>
      <c r="DP110" s="896"/>
      <c r="DQ110" s="896" t="s">
        <v>448</v>
      </c>
      <c r="DR110" s="896"/>
      <c r="DS110" s="896"/>
      <c r="DT110" s="896"/>
      <c r="DU110" s="896"/>
      <c r="DV110" s="897" t="s">
        <v>448</v>
      </c>
      <c r="DW110" s="897"/>
      <c r="DX110" s="897"/>
      <c r="DY110" s="897"/>
      <c r="DZ110" s="898"/>
    </row>
    <row r="111" spans="1:131" s="245" customFormat="1" ht="26.25" customHeight="1">
      <c r="A111" s="825" t="s">
        <v>449</v>
      </c>
      <c r="B111" s="826"/>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983"/>
      <c r="AA111" s="976" t="s">
        <v>450</v>
      </c>
      <c r="AB111" s="977"/>
      <c r="AC111" s="977"/>
      <c r="AD111" s="977"/>
      <c r="AE111" s="978"/>
      <c r="AF111" s="979" t="s">
        <v>448</v>
      </c>
      <c r="AG111" s="977"/>
      <c r="AH111" s="977"/>
      <c r="AI111" s="977"/>
      <c r="AJ111" s="978"/>
      <c r="AK111" s="979" t="s">
        <v>450</v>
      </c>
      <c r="AL111" s="977"/>
      <c r="AM111" s="977"/>
      <c r="AN111" s="977"/>
      <c r="AO111" s="978"/>
      <c r="AP111" s="980" t="s">
        <v>448</v>
      </c>
      <c r="AQ111" s="981"/>
      <c r="AR111" s="981"/>
      <c r="AS111" s="981"/>
      <c r="AT111" s="982"/>
      <c r="AU111" s="990"/>
      <c r="AV111" s="991"/>
      <c r="AW111" s="991"/>
      <c r="AX111" s="991"/>
      <c r="AY111" s="991"/>
      <c r="AZ111" s="866" t="s">
        <v>451</v>
      </c>
      <c r="BA111" s="801"/>
      <c r="BB111" s="801"/>
      <c r="BC111" s="801"/>
      <c r="BD111" s="801"/>
      <c r="BE111" s="801"/>
      <c r="BF111" s="801"/>
      <c r="BG111" s="801"/>
      <c r="BH111" s="801"/>
      <c r="BI111" s="801"/>
      <c r="BJ111" s="801"/>
      <c r="BK111" s="801"/>
      <c r="BL111" s="801"/>
      <c r="BM111" s="801"/>
      <c r="BN111" s="801"/>
      <c r="BO111" s="801"/>
      <c r="BP111" s="802"/>
      <c r="BQ111" s="867" t="s">
        <v>421</v>
      </c>
      <c r="BR111" s="868"/>
      <c r="BS111" s="868"/>
      <c r="BT111" s="868"/>
      <c r="BU111" s="868"/>
      <c r="BV111" s="868" t="s">
        <v>421</v>
      </c>
      <c r="BW111" s="868"/>
      <c r="BX111" s="868"/>
      <c r="BY111" s="868"/>
      <c r="BZ111" s="868"/>
      <c r="CA111" s="868" t="s">
        <v>450</v>
      </c>
      <c r="CB111" s="868"/>
      <c r="CC111" s="868"/>
      <c r="CD111" s="868"/>
      <c r="CE111" s="868"/>
      <c r="CF111" s="929" t="s">
        <v>450</v>
      </c>
      <c r="CG111" s="930"/>
      <c r="CH111" s="930"/>
      <c r="CI111" s="930"/>
      <c r="CJ111" s="930"/>
      <c r="CK111" s="985"/>
      <c r="CL111" s="872"/>
      <c r="CM111" s="875" t="s">
        <v>452</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67" t="s">
        <v>421</v>
      </c>
      <c r="DH111" s="868"/>
      <c r="DI111" s="868"/>
      <c r="DJ111" s="868"/>
      <c r="DK111" s="868"/>
      <c r="DL111" s="868" t="s">
        <v>421</v>
      </c>
      <c r="DM111" s="868"/>
      <c r="DN111" s="868"/>
      <c r="DO111" s="868"/>
      <c r="DP111" s="868"/>
      <c r="DQ111" s="868" t="s">
        <v>450</v>
      </c>
      <c r="DR111" s="868"/>
      <c r="DS111" s="868"/>
      <c r="DT111" s="868"/>
      <c r="DU111" s="868"/>
      <c r="DV111" s="845" t="s">
        <v>421</v>
      </c>
      <c r="DW111" s="845"/>
      <c r="DX111" s="845"/>
      <c r="DY111" s="845"/>
      <c r="DZ111" s="846"/>
    </row>
    <row r="112" spans="1:131" s="245" customFormat="1" ht="26.25" customHeight="1">
      <c r="A112" s="970" t="s">
        <v>453</v>
      </c>
      <c r="B112" s="971"/>
      <c r="C112" s="801" t="s">
        <v>454</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2"/>
      <c r="AA112" s="830" t="s">
        <v>421</v>
      </c>
      <c r="AB112" s="831"/>
      <c r="AC112" s="831"/>
      <c r="AD112" s="831"/>
      <c r="AE112" s="832"/>
      <c r="AF112" s="833" t="s">
        <v>421</v>
      </c>
      <c r="AG112" s="831"/>
      <c r="AH112" s="831"/>
      <c r="AI112" s="831"/>
      <c r="AJ112" s="832"/>
      <c r="AK112" s="833" t="s">
        <v>421</v>
      </c>
      <c r="AL112" s="831"/>
      <c r="AM112" s="831"/>
      <c r="AN112" s="831"/>
      <c r="AO112" s="832"/>
      <c r="AP112" s="878" t="s">
        <v>421</v>
      </c>
      <c r="AQ112" s="879"/>
      <c r="AR112" s="879"/>
      <c r="AS112" s="879"/>
      <c r="AT112" s="880"/>
      <c r="AU112" s="990"/>
      <c r="AV112" s="991"/>
      <c r="AW112" s="991"/>
      <c r="AX112" s="991"/>
      <c r="AY112" s="991"/>
      <c r="AZ112" s="866" t="s">
        <v>455</v>
      </c>
      <c r="BA112" s="801"/>
      <c r="BB112" s="801"/>
      <c r="BC112" s="801"/>
      <c r="BD112" s="801"/>
      <c r="BE112" s="801"/>
      <c r="BF112" s="801"/>
      <c r="BG112" s="801"/>
      <c r="BH112" s="801"/>
      <c r="BI112" s="801"/>
      <c r="BJ112" s="801"/>
      <c r="BK112" s="801"/>
      <c r="BL112" s="801"/>
      <c r="BM112" s="801"/>
      <c r="BN112" s="801"/>
      <c r="BO112" s="801"/>
      <c r="BP112" s="802"/>
      <c r="BQ112" s="867">
        <v>2379533</v>
      </c>
      <c r="BR112" s="868"/>
      <c r="BS112" s="868"/>
      <c r="BT112" s="868"/>
      <c r="BU112" s="868"/>
      <c r="BV112" s="868">
        <v>2331324</v>
      </c>
      <c r="BW112" s="868"/>
      <c r="BX112" s="868"/>
      <c r="BY112" s="868"/>
      <c r="BZ112" s="868"/>
      <c r="CA112" s="868">
        <v>2224984</v>
      </c>
      <c r="CB112" s="868"/>
      <c r="CC112" s="868"/>
      <c r="CD112" s="868"/>
      <c r="CE112" s="868"/>
      <c r="CF112" s="929">
        <v>71.7</v>
      </c>
      <c r="CG112" s="930"/>
      <c r="CH112" s="930"/>
      <c r="CI112" s="930"/>
      <c r="CJ112" s="930"/>
      <c r="CK112" s="985"/>
      <c r="CL112" s="872"/>
      <c r="CM112" s="875" t="s">
        <v>456</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67" t="s">
        <v>421</v>
      </c>
      <c r="DH112" s="868"/>
      <c r="DI112" s="868"/>
      <c r="DJ112" s="868"/>
      <c r="DK112" s="868"/>
      <c r="DL112" s="868" t="s">
        <v>421</v>
      </c>
      <c r="DM112" s="868"/>
      <c r="DN112" s="868"/>
      <c r="DO112" s="868"/>
      <c r="DP112" s="868"/>
      <c r="DQ112" s="868" t="s">
        <v>421</v>
      </c>
      <c r="DR112" s="868"/>
      <c r="DS112" s="868"/>
      <c r="DT112" s="868"/>
      <c r="DU112" s="868"/>
      <c r="DV112" s="845" t="s">
        <v>421</v>
      </c>
      <c r="DW112" s="845"/>
      <c r="DX112" s="845"/>
      <c r="DY112" s="845"/>
      <c r="DZ112" s="846"/>
    </row>
    <row r="113" spans="1:130" s="245" customFormat="1" ht="26.25" customHeight="1">
      <c r="A113" s="972"/>
      <c r="B113" s="973"/>
      <c r="C113" s="801" t="s">
        <v>457</v>
      </c>
      <c r="D113" s="801"/>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2"/>
      <c r="AA113" s="976">
        <v>239054</v>
      </c>
      <c r="AB113" s="977"/>
      <c r="AC113" s="977"/>
      <c r="AD113" s="977"/>
      <c r="AE113" s="978"/>
      <c r="AF113" s="979">
        <v>252736</v>
      </c>
      <c r="AG113" s="977"/>
      <c r="AH113" s="977"/>
      <c r="AI113" s="977"/>
      <c r="AJ113" s="978"/>
      <c r="AK113" s="979">
        <v>250022</v>
      </c>
      <c r="AL113" s="977"/>
      <c r="AM113" s="977"/>
      <c r="AN113" s="977"/>
      <c r="AO113" s="978"/>
      <c r="AP113" s="980">
        <v>8.1</v>
      </c>
      <c r="AQ113" s="981"/>
      <c r="AR113" s="981"/>
      <c r="AS113" s="981"/>
      <c r="AT113" s="982"/>
      <c r="AU113" s="990"/>
      <c r="AV113" s="991"/>
      <c r="AW113" s="991"/>
      <c r="AX113" s="991"/>
      <c r="AY113" s="991"/>
      <c r="AZ113" s="866" t="s">
        <v>458</v>
      </c>
      <c r="BA113" s="801"/>
      <c r="BB113" s="801"/>
      <c r="BC113" s="801"/>
      <c r="BD113" s="801"/>
      <c r="BE113" s="801"/>
      <c r="BF113" s="801"/>
      <c r="BG113" s="801"/>
      <c r="BH113" s="801"/>
      <c r="BI113" s="801"/>
      <c r="BJ113" s="801"/>
      <c r="BK113" s="801"/>
      <c r="BL113" s="801"/>
      <c r="BM113" s="801"/>
      <c r="BN113" s="801"/>
      <c r="BO113" s="801"/>
      <c r="BP113" s="802"/>
      <c r="BQ113" s="867" t="s">
        <v>421</v>
      </c>
      <c r="BR113" s="868"/>
      <c r="BS113" s="868"/>
      <c r="BT113" s="868"/>
      <c r="BU113" s="868"/>
      <c r="BV113" s="868" t="s">
        <v>421</v>
      </c>
      <c r="BW113" s="868"/>
      <c r="BX113" s="868"/>
      <c r="BY113" s="868"/>
      <c r="BZ113" s="868"/>
      <c r="CA113" s="868" t="s">
        <v>421</v>
      </c>
      <c r="CB113" s="868"/>
      <c r="CC113" s="868"/>
      <c r="CD113" s="868"/>
      <c r="CE113" s="868"/>
      <c r="CF113" s="929" t="s">
        <v>421</v>
      </c>
      <c r="CG113" s="930"/>
      <c r="CH113" s="930"/>
      <c r="CI113" s="930"/>
      <c r="CJ113" s="930"/>
      <c r="CK113" s="985"/>
      <c r="CL113" s="872"/>
      <c r="CM113" s="875" t="s">
        <v>459</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30" t="s">
        <v>421</v>
      </c>
      <c r="DH113" s="831"/>
      <c r="DI113" s="831"/>
      <c r="DJ113" s="831"/>
      <c r="DK113" s="832"/>
      <c r="DL113" s="833" t="s">
        <v>421</v>
      </c>
      <c r="DM113" s="831"/>
      <c r="DN113" s="831"/>
      <c r="DO113" s="831"/>
      <c r="DP113" s="832"/>
      <c r="DQ113" s="833" t="s">
        <v>421</v>
      </c>
      <c r="DR113" s="831"/>
      <c r="DS113" s="831"/>
      <c r="DT113" s="831"/>
      <c r="DU113" s="832"/>
      <c r="DV113" s="878" t="s">
        <v>421</v>
      </c>
      <c r="DW113" s="879"/>
      <c r="DX113" s="879"/>
      <c r="DY113" s="879"/>
      <c r="DZ113" s="880"/>
    </row>
    <row r="114" spans="1:130" s="245" customFormat="1" ht="26.25" customHeight="1">
      <c r="A114" s="972"/>
      <c r="B114" s="973"/>
      <c r="C114" s="801" t="s">
        <v>460</v>
      </c>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2"/>
      <c r="AA114" s="830" t="s">
        <v>421</v>
      </c>
      <c r="AB114" s="831"/>
      <c r="AC114" s="831"/>
      <c r="AD114" s="831"/>
      <c r="AE114" s="832"/>
      <c r="AF114" s="833" t="s">
        <v>421</v>
      </c>
      <c r="AG114" s="831"/>
      <c r="AH114" s="831"/>
      <c r="AI114" s="831"/>
      <c r="AJ114" s="832"/>
      <c r="AK114" s="833" t="s">
        <v>421</v>
      </c>
      <c r="AL114" s="831"/>
      <c r="AM114" s="831"/>
      <c r="AN114" s="831"/>
      <c r="AO114" s="832"/>
      <c r="AP114" s="878" t="s">
        <v>421</v>
      </c>
      <c r="AQ114" s="879"/>
      <c r="AR114" s="879"/>
      <c r="AS114" s="879"/>
      <c r="AT114" s="880"/>
      <c r="AU114" s="990"/>
      <c r="AV114" s="991"/>
      <c r="AW114" s="991"/>
      <c r="AX114" s="991"/>
      <c r="AY114" s="991"/>
      <c r="AZ114" s="866" t="s">
        <v>461</v>
      </c>
      <c r="BA114" s="801"/>
      <c r="BB114" s="801"/>
      <c r="BC114" s="801"/>
      <c r="BD114" s="801"/>
      <c r="BE114" s="801"/>
      <c r="BF114" s="801"/>
      <c r="BG114" s="801"/>
      <c r="BH114" s="801"/>
      <c r="BI114" s="801"/>
      <c r="BJ114" s="801"/>
      <c r="BK114" s="801"/>
      <c r="BL114" s="801"/>
      <c r="BM114" s="801"/>
      <c r="BN114" s="801"/>
      <c r="BO114" s="801"/>
      <c r="BP114" s="802"/>
      <c r="BQ114" s="867">
        <v>640965</v>
      </c>
      <c r="BR114" s="868"/>
      <c r="BS114" s="868"/>
      <c r="BT114" s="868"/>
      <c r="BU114" s="868"/>
      <c r="BV114" s="868">
        <v>584314</v>
      </c>
      <c r="BW114" s="868"/>
      <c r="BX114" s="868"/>
      <c r="BY114" s="868"/>
      <c r="BZ114" s="868"/>
      <c r="CA114" s="868">
        <v>473965</v>
      </c>
      <c r="CB114" s="868"/>
      <c r="CC114" s="868"/>
      <c r="CD114" s="868"/>
      <c r="CE114" s="868"/>
      <c r="CF114" s="929">
        <v>15.3</v>
      </c>
      <c r="CG114" s="930"/>
      <c r="CH114" s="930"/>
      <c r="CI114" s="930"/>
      <c r="CJ114" s="930"/>
      <c r="CK114" s="985"/>
      <c r="CL114" s="872"/>
      <c r="CM114" s="875" t="s">
        <v>462</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30" t="s">
        <v>421</v>
      </c>
      <c r="DH114" s="831"/>
      <c r="DI114" s="831"/>
      <c r="DJ114" s="831"/>
      <c r="DK114" s="832"/>
      <c r="DL114" s="833" t="s">
        <v>421</v>
      </c>
      <c r="DM114" s="831"/>
      <c r="DN114" s="831"/>
      <c r="DO114" s="831"/>
      <c r="DP114" s="832"/>
      <c r="DQ114" s="833" t="s">
        <v>421</v>
      </c>
      <c r="DR114" s="831"/>
      <c r="DS114" s="831"/>
      <c r="DT114" s="831"/>
      <c r="DU114" s="832"/>
      <c r="DV114" s="878" t="s">
        <v>421</v>
      </c>
      <c r="DW114" s="879"/>
      <c r="DX114" s="879"/>
      <c r="DY114" s="879"/>
      <c r="DZ114" s="880"/>
    </row>
    <row r="115" spans="1:130" s="245" customFormat="1" ht="26.25" customHeight="1">
      <c r="A115" s="972"/>
      <c r="B115" s="973"/>
      <c r="C115" s="801" t="s">
        <v>463</v>
      </c>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2"/>
      <c r="AA115" s="976" t="s">
        <v>450</v>
      </c>
      <c r="AB115" s="977"/>
      <c r="AC115" s="977"/>
      <c r="AD115" s="977"/>
      <c r="AE115" s="978"/>
      <c r="AF115" s="979" t="s">
        <v>421</v>
      </c>
      <c r="AG115" s="977"/>
      <c r="AH115" s="977"/>
      <c r="AI115" s="977"/>
      <c r="AJ115" s="978"/>
      <c r="AK115" s="979" t="s">
        <v>421</v>
      </c>
      <c r="AL115" s="977"/>
      <c r="AM115" s="977"/>
      <c r="AN115" s="977"/>
      <c r="AO115" s="978"/>
      <c r="AP115" s="980" t="s">
        <v>421</v>
      </c>
      <c r="AQ115" s="981"/>
      <c r="AR115" s="981"/>
      <c r="AS115" s="981"/>
      <c r="AT115" s="982"/>
      <c r="AU115" s="990"/>
      <c r="AV115" s="991"/>
      <c r="AW115" s="991"/>
      <c r="AX115" s="991"/>
      <c r="AY115" s="991"/>
      <c r="AZ115" s="866" t="s">
        <v>464</v>
      </c>
      <c r="BA115" s="801"/>
      <c r="BB115" s="801"/>
      <c r="BC115" s="801"/>
      <c r="BD115" s="801"/>
      <c r="BE115" s="801"/>
      <c r="BF115" s="801"/>
      <c r="BG115" s="801"/>
      <c r="BH115" s="801"/>
      <c r="BI115" s="801"/>
      <c r="BJ115" s="801"/>
      <c r="BK115" s="801"/>
      <c r="BL115" s="801"/>
      <c r="BM115" s="801"/>
      <c r="BN115" s="801"/>
      <c r="BO115" s="801"/>
      <c r="BP115" s="802"/>
      <c r="BQ115" s="867" t="s">
        <v>421</v>
      </c>
      <c r="BR115" s="868"/>
      <c r="BS115" s="868"/>
      <c r="BT115" s="868"/>
      <c r="BU115" s="868"/>
      <c r="BV115" s="868" t="s">
        <v>421</v>
      </c>
      <c r="BW115" s="868"/>
      <c r="BX115" s="868"/>
      <c r="BY115" s="868"/>
      <c r="BZ115" s="868"/>
      <c r="CA115" s="868" t="s">
        <v>421</v>
      </c>
      <c r="CB115" s="868"/>
      <c r="CC115" s="868"/>
      <c r="CD115" s="868"/>
      <c r="CE115" s="868"/>
      <c r="CF115" s="929" t="s">
        <v>421</v>
      </c>
      <c r="CG115" s="930"/>
      <c r="CH115" s="930"/>
      <c r="CI115" s="930"/>
      <c r="CJ115" s="930"/>
      <c r="CK115" s="985"/>
      <c r="CL115" s="872"/>
      <c r="CM115" s="866" t="s">
        <v>465</v>
      </c>
      <c r="CN115" s="969"/>
      <c r="CO115" s="969"/>
      <c r="CP115" s="969"/>
      <c r="CQ115" s="969"/>
      <c r="CR115" s="969"/>
      <c r="CS115" s="969"/>
      <c r="CT115" s="969"/>
      <c r="CU115" s="969"/>
      <c r="CV115" s="969"/>
      <c r="CW115" s="969"/>
      <c r="CX115" s="969"/>
      <c r="CY115" s="969"/>
      <c r="CZ115" s="969"/>
      <c r="DA115" s="969"/>
      <c r="DB115" s="969"/>
      <c r="DC115" s="969"/>
      <c r="DD115" s="969"/>
      <c r="DE115" s="969"/>
      <c r="DF115" s="802"/>
      <c r="DG115" s="830" t="s">
        <v>421</v>
      </c>
      <c r="DH115" s="831"/>
      <c r="DI115" s="831"/>
      <c r="DJ115" s="831"/>
      <c r="DK115" s="832"/>
      <c r="DL115" s="833" t="s">
        <v>421</v>
      </c>
      <c r="DM115" s="831"/>
      <c r="DN115" s="831"/>
      <c r="DO115" s="831"/>
      <c r="DP115" s="832"/>
      <c r="DQ115" s="833" t="s">
        <v>421</v>
      </c>
      <c r="DR115" s="831"/>
      <c r="DS115" s="831"/>
      <c r="DT115" s="831"/>
      <c r="DU115" s="832"/>
      <c r="DV115" s="878" t="s">
        <v>421</v>
      </c>
      <c r="DW115" s="879"/>
      <c r="DX115" s="879"/>
      <c r="DY115" s="879"/>
      <c r="DZ115" s="880"/>
    </row>
    <row r="116" spans="1:130" s="245" customFormat="1" ht="26.25" customHeight="1">
      <c r="A116" s="974"/>
      <c r="B116" s="975"/>
      <c r="C116" s="934" t="s">
        <v>466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830" t="s">
        <v>421</v>
      </c>
      <c r="AB116" s="831"/>
      <c r="AC116" s="831"/>
      <c r="AD116" s="831"/>
      <c r="AE116" s="832"/>
      <c r="AF116" s="833" t="s">
        <v>421</v>
      </c>
      <c r="AG116" s="831"/>
      <c r="AH116" s="831"/>
      <c r="AI116" s="831"/>
      <c r="AJ116" s="832"/>
      <c r="AK116" s="833" t="s">
        <v>421</v>
      </c>
      <c r="AL116" s="831"/>
      <c r="AM116" s="831"/>
      <c r="AN116" s="831"/>
      <c r="AO116" s="832"/>
      <c r="AP116" s="878" t="s">
        <v>421</v>
      </c>
      <c r="AQ116" s="879"/>
      <c r="AR116" s="879"/>
      <c r="AS116" s="879"/>
      <c r="AT116" s="880"/>
      <c r="AU116" s="990"/>
      <c r="AV116" s="991"/>
      <c r="AW116" s="991"/>
      <c r="AX116" s="991"/>
      <c r="AY116" s="991"/>
      <c r="AZ116" s="917" t="s">
        <v>467</v>
      </c>
      <c r="BA116" s="918"/>
      <c r="BB116" s="918"/>
      <c r="BC116" s="918"/>
      <c r="BD116" s="918"/>
      <c r="BE116" s="918"/>
      <c r="BF116" s="918"/>
      <c r="BG116" s="918"/>
      <c r="BH116" s="918"/>
      <c r="BI116" s="918"/>
      <c r="BJ116" s="918"/>
      <c r="BK116" s="918"/>
      <c r="BL116" s="918"/>
      <c r="BM116" s="918"/>
      <c r="BN116" s="918"/>
      <c r="BO116" s="918"/>
      <c r="BP116" s="919"/>
      <c r="BQ116" s="867" t="s">
        <v>421</v>
      </c>
      <c r="BR116" s="868"/>
      <c r="BS116" s="868"/>
      <c r="BT116" s="868"/>
      <c r="BU116" s="868"/>
      <c r="BV116" s="868" t="s">
        <v>421</v>
      </c>
      <c r="BW116" s="868"/>
      <c r="BX116" s="868"/>
      <c r="BY116" s="868"/>
      <c r="BZ116" s="868"/>
      <c r="CA116" s="868" t="s">
        <v>421</v>
      </c>
      <c r="CB116" s="868"/>
      <c r="CC116" s="868"/>
      <c r="CD116" s="868"/>
      <c r="CE116" s="868"/>
      <c r="CF116" s="929" t="s">
        <v>421</v>
      </c>
      <c r="CG116" s="930"/>
      <c r="CH116" s="930"/>
      <c r="CI116" s="930"/>
      <c r="CJ116" s="930"/>
      <c r="CK116" s="985"/>
      <c r="CL116" s="872"/>
      <c r="CM116" s="875" t="s">
        <v>468</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30" t="s">
        <v>421</v>
      </c>
      <c r="DH116" s="831"/>
      <c r="DI116" s="831"/>
      <c r="DJ116" s="831"/>
      <c r="DK116" s="832"/>
      <c r="DL116" s="833" t="s">
        <v>421</v>
      </c>
      <c r="DM116" s="831"/>
      <c r="DN116" s="831"/>
      <c r="DO116" s="831"/>
      <c r="DP116" s="832"/>
      <c r="DQ116" s="833" t="s">
        <v>421</v>
      </c>
      <c r="DR116" s="831"/>
      <c r="DS116" s="831"/>
      <c r="DT116" s="831"/>
      <c r="DU116" s="832"/>
      <c r="DV116" s="878" t="s">
        <v>421</v>
      </c>
      <c r="DW116" s="879"/>
      <c r="DX116" s="879"/>
      <c r="DY116" s="879"/>
      <c r="DZ116" s="880"/>
    </row>
    <row r="117" spans="1:130" s="245" customFormat="1" ht="26.25" customHeight="1">
      <c r="A117" s="955" t="s">
        <v>188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931" t="s">
        <v>469</v>
      </c>
      <c r="Z117" s="957"/>
      <c r="AA117" s="962">
        <v>1422065</v>
      </c>
      <c r="AB117" s="963"/>
      <c r="AC117" s="963"/>
      <c r="AD117" s="963"/>
      <c r="AE117" s="964"/>
      <c r="AF117" s="965">
        <v>1442271</v>
      </c>
      <c r="AG117" s="963"/>
      <c r="AH117" s="963"/>
      <c r="AI117" s="963"/>
      <c r="AJ117" s="964"/>
      <c r="AK117" s="965">
        <v>1510323</v>
      </c>
      <c r="AL117" s="963"/>
      <c r="AM117" s="963"/>
      <c r="AN117" s="963"/>
      <c r="AO117" s="964"/>
      <c r="AP117" s="966"/>
      <c r="AQ117" s="967"/>
      <c r="AR117" s="967"/>
      <c r="AS117" s="967"/>
      <c r="AT117" s="968"/>
      <c r="AU117" s="990"/>
      <c r="AV117" s="991"/>
      <c r="AW117" s="991"/>
      <c r="AX117" s="991"/>
      <c r="AY117" s="991"/>
      <c r="AZ117" s="917" t="s">
        <v>470</v>
      </c>
      <c r="BA117" s="918"/>
      <c r="BB117" s="918"/>
      <c r="BC117" s="918"/>
      <c r="BD117" s="918"/>
      <c r="BE117" s="918"/>
      <c r="BF117" s="918"/>
      <c r="BG117" s="918"/>
      <c r="BH117" s="918"/>
      <c r="BI117" s="918"/>
      <c r="BJ117" s="918"/>
      <c r="BK117" s="918"/>
      <c r="BL117" s="918"/>
      <c r="BM117" s="918"/>
      <c r="BN117" s="918"/>
      <c r="BO117" s="918"/>
      <c r="BP117" s="919"/>
      <c r="BQ117" s="867" t="s">
        <v>471</v>
      </c>
      <c r="BR117" s="868"/>
      <c r="BS117" s="868"/>
      <c r="BT117" s="868"/>
      <c r="BU117" s="868"/>
      <c r="BV117" s="868" t="s">
        <v>391</v>
      </c>
      <c r="BW117" s="868"/>
      <c r="BX117" s="868"/>
      <c r="BY117" s="868"/>
      <c r="BZ117" s="868"/>
      <c r="CA117" s="868" t="s">
        <v>472</v>
      </c>
      <c r="CB117" s="868"/>
      <c r="CC117" s="868"/>
      <c r="CD117" s="868"/>
      <c r="CE117" s="868"/>
      <c r="CF117" s="929" t="s">
        <v>391</v>
      </c>
      <c r="CG117" s="930"/>
      <c r="CH117" s="930"/>
      <c r="CI117" s="930"/>
      <c r="CJ117" s="930"/>
      <c r="CK117" s="985"/>
      <c r="CL117" s="872"/>
      <c r="CM117" s="875" t="s">
        <v>473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30" t="s">
        <v>391</v>
      </c>
      <c r="DH117" s="831"/>
      <c r="DI117" s="831"/>
      <c r="DJ117" s="831"/>
      <c r="DK117" s="832"/>
      <c r="DL117" s="833" t="s">
        <v>472</v>
      </c>
      <c r="DM117" s="831"/>
      <c r="DN117" s="831"/>
      <c r="DO117" s="831"/>
      <c r="DP117" s="832"/>
      <c r="DQ117" s="833" t="s">
        <v>474</v>
      </c>
      <c r="DR117" s="831"/>
      <c r="DS117" s="831"/>
      <c r="DT117" s="831"/>
      <c r="DU117" s="832"/>
      <c r="DV117" s="878" t="s">
        <v>474</v>
      </c>
      <c r="DW117" s="879"/>
      <c r="DX117" s="879"/>
      <c r="DY117" s="879"/>
      <c r="DZ117" s="880"/>
    </row>
    <row r="118" spans="1:130" s="245" customFormat="1" ht="26.25" customHeight="1">
      <c r="A118" s="955" t="s">
        <v>442</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8" t="s">
        <v>440</v>
      </c>
      <c r="AB118" s="956"/>
      <c r="AC118" s="956"/>
      <c r="AD118" s="956"/>
      <c r="AE118" s="957"/>
      <c r="AF118" s="958" t="s">
        <v>306</v>
      </c>
      <c r="AG118" s="956"/>
      <c r="AH118" s="956"/>
      <c r="AI118" s="956"/>
      <c r="AJ118" s="957"/>
      <c r="AK118" s="958" t="s">
        <v>305</v>
      </c>
      <c r="AL118" s="956"/>
      <c r="AM118" s="956"/>
      <c r="AN118" s="956"/>
      <c r="AO118" s="957"/>
      <c r="AP118" s="959" t="s">
        <v>441</v>
      </c>
      <c r="AQ118" s="960"/>
      <c r="AR118" s="960"/>
      <c r="AS118" s="960"/>
      <c r="AT118" s="961"/>
      <c r="AU118" s="990"/>
      <c r="AV118" s="991"/>
      <c r="AW118" s="991"/>
      <c r="AX118" s="991"/>
      <c r="AY118" s="991"/>
      <c r="AZ118" s="933" t="s">
        <v>475</v>
      </c>
      <c r="BA118" s="934"/>
      <c r="BB118" s="934"/>
      <c r="BC118" s="934"/>
      <c r="BD118" s="934"/>
      <c r="BE118" s="934"/>
      <c r="BF118" s="934"/>
      <c r="BG118" s="934"/>
      <c r="BH118" s="934"/>
      <c r="BI118" s="934"/>
      <c r="BJ118" s="934"/>
      <c r="BK118" s="934"/>
      <c r="BL118" s="934"/>
      <c r="BM118" s="934"/>
      <c r="BN118" s="934"/>
      <c r="BO118" s="934"/>
      <c r="BP118" s="935"/>
      <c r="BQ118" s="936" t="s">
        <v>391</v>
      </c>
      <c r="BR118" s="899"/>
      <c r="BS118" s="899"/>
      <c r="BT118" s="899"/>
      <c r="BU118" s="899"/>
      <c r="BV118" s="899" t="s">
        <v>474</v>
      </c>
      <c r="BW118" s="899"/>
      <c r="BX118" s="899"/>
      <c r="BY118" s="899"/>
      <c r="BZ118" s="899"/>
      <c r="CA118" s="899" t="s">
        <v>391</v>
      </c>
      <c r="CB118" s="899"/>
      <c r="CC118" s="899"/>
      <c r="CD118" s="899"/>
      <c r="CE118" s="899"/>
      <c r="CF118" s="929" t="s">
        <v>472</v>
      </c>
      <c r="CG118" s="930"/>
      <c r="CH118" s="930"/>
      <c r="CI118" s="930"/>
      <c r="CJ118" s="930"/>
      <c r="CK118" s="985"/>
      <c r="CL118" s="872"/>
      <c r="CM118" s="875" t="s">
        <v>476</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30" t="s">
        <v>391</v>
      </c>
      <c r="DH118" s="831"/>
      <c r="DI118" s="831"/>
      <c r="DJ118" s="831"/>
      <c r="DK118" s="832"/>
      <c r="DL118" s="833" t="s">
        <v>474</v>
      </c>
      <c r="DM118" s="831"/>
      <c r="DN118" s="831"/>
      <c r="DO118" s="831"/>
      <c r="DP118" s="832"/>
      <c r="DQ118" s="833" t="s">
        <v>391</v>
      </c>
      <c r="DR118" s="831"/>
      <c r="DS118" s="831"/>
      <c r="DT118" s="831"/>
      <c r="DU118" s="832"/>
      <c r="DV118" s="878" t="s">
        <v>472</v>
      </c>
      <c r="DW118" s="879"/>
      <c r="DX118" s="879"/>
      <c r="DY118" s="879"/>
      <c r="DZ118" s="880"/>
    </row>
    <row r="119" spans="1:130" s="245" customFormat="1" ht="26.25" customHeight="1">
      <c r="A119" s="869" t="s">
        <v>445</v>
      </c>
      <c r="B119" s="870"/>
      <c r="C119" s="945" t="s">
        <v>446</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48" t="s">
        <v>474</v>
      </c>
      <c r="AB119" s="949"/>
      <c r="AC119" s="949"/>
      <c r="AD119" s="949"/>
      <c r="AE119" s="950"/>
      <c r="AF119" s="951" t="s">
        <v>474</v>
      </c>
      <c r="AG119" s="949"/>
      <c r="AH119" s="949"/>
      <c r="AI119" s="949"/>
      <c r="AJ119" s="950"/>
      <c r="AK119" s="951" t="s">
        <v>474</v>
      </c>
      <c r="AL119" s="949"/>
      <c r="AM119" s="949"/>
      <c r="AN119" s="949"/>
      <c r="AO119" s="950"/>
      <c r="AP119" s="952" t="s">
        <v>391</v>
      </c>
      <c r="AQ119" s="953"/>
      <c r="AR119" s="953"/>
      <c r="AS119" s="953"/>
      <c r="AT119" s="954"/>
      <c r="AU119" s="992"/>
      <c r="AV119" s="993"/>
      <c r="AW119" s="993"/>
      <c r="AX119" s="993"/>
      <c r="AY119" s="993"/>
      <c r="AZ119" s="276" t="s">
        <v>188</v>
      </c>
      <c r="BA119" s="276"/>
      <c r="BB119" s="276"/>
      <c r="BC119" s="276"/>
      <c r="BD119" s="276"/>
      <c r="BE119" s="276"/>
      <c r="BF119" s="276"/>
      <c r="BG119" s="276"/>
      <c r="BH119" s="276"/>
      <c r="BI119" s="276"/>
      <c r="BJ119" s="276"/>
      <c r="BK119" s="276"/>
      <c r="BL119" s="276"/>
      <c r="BM119" s="276"/>
      <c r="BN119" s="276"/>
      <c r="BO119" s="931" t="s">
        <v>477</v>
      </c>
      <c r="BP119" s="932"/>
      <c r="BQ119" s="936">
        <v>14250610</v>
      </c>
      <c r="BR119" s="899"/>
      <c r="BS119" s="899"/>
      <c r="BT119" s="899"/>
      <c r="BU119" s="899"/>
      <c r="BV119" s="899">
        <v>13817199</v>
      </c>
      <c r="BW119" s="899"/>
      <c r="BX119" s="899"/>
      <c r="BY119" s="899"/>
      <c r="BZ119" s="899"/>
      <c r="CA119" s="899">
        <v>13386928</v>
      </c>
      <c r="CB119" s="899"/>
      <c r="CC119" s="899"/>
      <c r="CD119" s="899"/>
      <c r="CE119" s="899"/>
      <c r="CF119" s="797"/>
      <c r="CG119" s="798"/>
      <c r="CH119" s="798"/>
      <c r="CI119" s="798"/>
      <c r="CJ119" s="888"/>
      <c r="CK119" s="986"/>
      <c r="CL119" s="874"/>
      <c r="CM119" s="892" t="s">
        <v>478</v>
      </c>
      <c r="CN119" s="893"/>
      <c r="CO119" s="893"/>
      <c r="CP119" s="893"/>
      <c r="CQ119" s="893"/>
      <c r="CR119" s="893"/>
      <c r="CS119" s="893"/>
      <c r="CT119" s="893"/>
      <c r="CU119" s="893"/>
      <c r="CV119" s="893"/>
      <c r="CW119" s="893"/>
      <c r="CX119" s="893"/>
      <c r="CY119" s="893"/>
      <c r="CZ119" s="893"/>
      <c r="DA119" s="893"/>
      <c r="DB119" s="893"/>
      <c r="DC119" s="893"/>
      <c r="DD119" s="893"/>
      <c r="DE119" s="893"/>
      <c r="DF119" s="894"/>
      <c r="DG119" s="813" t="s">
        <v>391</v>
      </c>
      <c r="DH119" s="814"/>
      <c r="DI119" s="814"/>
      <c r="DJ119" s="814"/>
      <c r="DK119" s="815"/>
      <c r="DL119" s="816" t="s">
        <v>472</v>
      </c>
      <c r="DM119" s="814"/>
      <c r="DN119" s="814"/>
      <c r="DO119" s="814"/>
      <c r="DP119" s="815"/>
      <c r="DQ119" s="816" t="s">
        <v>391</v>
      </c>
      <c r="DR119" s="814"/>
      <c r="DS119" s="814"/>
      <c r="DT119" s="814"/>
      <c r="DU119" s="815"/>
      <c r="DV119" s="902" t="s">
        <v>472</v>
      </c>
      <c r="DW119" s="903"/>
      <c r="DX119" s="903"/>
      <c r="DY119" s="903"/>
      <c r="DZ119" s="904"/>
    </row>
    <row r="120" spans="1:130" s="245" customFormat="1" ht="26.25" customHeight="1">
      <c r="A120" s="871"/>
      <c r="B120" s="872"/>
      <c r="C120" s="875" t="s">
        <v>452</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30" t="s">
        <v>472</v>
      </c>
      <c r="AB120" s="831"/>
      <c r="AC120" s="831"/>
      <c r="AD120" s="831"/>
      <c r="AE120" s="832"/>
      <c r="AF120" s="833" t="s">
        <v>391</v>
      </c>
      <c r="AG120" s="831"/>
      <c r="AH120" s="831"/>
      <c r="AI120" s="831"/>
      <c r="AJ120" s="832"/>
      <c r="AK120" s="833" t="s">
        <v>391</v>
      </c>
      <c r="AL120" s="831"/>
      <c r="AM120" s="831"/>
      <c r="AN120" s="831"/>
      <c r="AO120" s="832"/>
      <c r="AP120" s="878" t="s">
        <v>474</v>
      </c>
      <c r="AQ120" s="879"/>
      <c r="AR120" s="879"/>
      <c r="AS120" s="879"/>
      <c r="AT120" s="880"/>
      <c r="AU120" s="937" t="s">
        <v>479</v>
      </c>
      <c r="AV120" s="938"/>
      <c r="AW120" s="938"/>
      <c r="AX120" s="938"/>
      <c r="AY120" s="939"/>
      <c r="AZ120" s="914" t="s">
        <v>480</v>
      </c>
      <c r="BA120" s="859"/>
      <c r="BB120" s="859"/>
      <c r="BC120" s="859"/>
      <c r="BD120" s="859"/>
      <c r="BE120" s="859"/>
      <c r="BF120" s="859"/>
      <c r="BG120" s="859"/>
      <c r="BH120" s="859"/>
      <c r="BI120" s="859"/>
      <c r="BJ120" s="859"/>
      <c r="BK120" s="859"/>
      <c r="BL120" s="859"/>
      <c r="BM120" s="859"/>
      <c r="BN120" s="859"/>
      <c r="BO120" s="859"/>
      <c r="BP120" s="860"/>
      <c r="BQ120" s="915">
        <v>3174652</v>
      </c>
      <c r="BR120" s="896"/>
      <c r="BS120" s="896"/>
      <c r="BT120" s="896"/>
      <c r="BU120" s="896"/>
      <c r="BV120" s="896">
        <v>3084200</v>
      </c>
      <c r="BW120" s="896"/>
      <c r="BX120" s="896"/>
      <c r="BY120" s="896"/>
      <c r="BZ120" s="896"/>
      <c r="CA120" s="896">
        <v>2760647</v>
      </c>
      <c r="CB120" s="896"/>
      <c r="CC120" s="896"/>
      <c r="CD120" s="896"/>
      <c r="CE120" s="896"/>
      <c r="CF120" s="920">
        <v>88.9</v>
      </c>
      <c r="CG120" s="921"/>
      <c r="CH120" s="921"/>
      <c r="CI120" s="921"/>
      <c r="CJ120" s="921"/>
      <c r="CK120" s="922" t="s">
        <v>481</v>
      </c>
      <c r="CL120" s="906"/>
      <c r="CM120" s="906"/>
      <c r="CN120" s="906"/>
      <c r="CO120" s="907"/>
      <c r="CP120" s="926" t="s">
        <v>482</v>
      </c>
      <c r="CQ120" s="927"/>
      <c r="CR120" s="927"/>
      <c r="CS120" s="927"/>
      <c r="CT120" s="927"/>
      <c r="CU120" s="927"/>
      <c r="CV120" s="927"/>
      <c r="CW120" s="927"/>
      <c r="CX120" s="927"/>
      <c r="CY120" s="927"/>
      <c r="CZ120" s="927"/>
      <c r="DA120" s="927"/>
      <c r="DB120" s="927"/>
      <c r="DC120" s="927"/>
      <c r="DD120" s="927"/>
      <c r="DE120" s="927"/>
      <c r="DF120" s="928"/>
      <c r="DG120" s="915">
        <v>1746203</v>
      </c>
      <c r="DH120" s="896"/>
      <c r="DI120" s="896"/>
      <c r="DJ120" s="896"/>
      <c r="DK120" s="896"/>
      <c r="DL120" s="896">
        <v>1634747</v>
      </c>
      <c r="DM120" s="896"/>
      <c r="DN120" s="896"/>
      <c r="DO120" s="896"/>
      <c r="DP120" s="896"/>
      <c r="DQ120" s="896">
        <v>1500210</v>
      </c>
      <c r="DR120" s="896"/>
      <c r="DS120" s="896"/>
      <c r="DT120" s="896"/>
      <c r="DU120" s="896"/>
      <c r="DV120" s="897">
        <v>48.3</v>
      </c>
      <c r="DW120" s="897"/>
      <c r="DX120" s="897"/>
      <c r="DY120" s="897"/>
      <c r="DZ120" s="898"/>
    </row>
    <row r="121" spans="1:130" s="245" customFormat="1" ht="26.25" customHeight="1">
      <c r="A121" s="871"/>
      <c r="B121" s="872"/>
      <c r="C121" s="917" t="s">
        <v>483</v>
      </c>
      <c r="D121" s="918"/>
      <c r="E121" s="918"/>
      <c r="F121" s="918"/>
      <c r="G121" s="918"/>
      <c r="H121" s="918"/>
      <c r="I121" s="918"/>
      <c r="J121" s="918"/>
      <c r="K121" s="918"/>
      <c r="L121" s="918"/>
      <c r="M121" s="918"/>
      <c r="N121" s="918"/>
      <c r="O121" s="918"/>
      <c r="P121" s="918"/>
      <c r="Q121" s="918"/>
      <c r="R121" s="918"/>
      <c r="S121" s="918"/>
      <c r="T121" s="918"/>
      <c r="U121" s="918"/>
      <c r="V121" s="918"/>
      <c r="W121" s="918"/>
      <c r="X121" s="918"/>
      <c r="Y121" s="918"/>
      <c r="Z121" s="919"/>
      <c r="AA121" s="830" t="s">
        <v>474</v>
      </c>
      <c r="AB121" s="831"/>
      <c r="AC121" s="831"/>
      <c r="AD121" s="831"/>
      <c r="AE121" s="832"/>
      <c r="AF121" s="833" t="s">
        <v>391</v>
      </c>
      <c r="AG121" s="831"/>
      <c r="AH121" s="831"/>
      <c r="AI121" s="831"/>
      <c r="AJ121" s="832"/>
      <c r="AK121" s="833" t="s">
        <v>391</v>
      </c>
      <c r="AL121" s="831"/>
      <c r="AM121" s="831"/>
      <c r="AN121" s="831"/>
      <c r="AO121" s="832"/>
      <c r="AP121" s="878" t="s">
        <v>474</v>
      </c>
      <c r="AQ121" s="879"/>
      <c r="AR121" s="879"/>
      <c r="AS121" s="879"/>
      <c r="AT121" s="880"/>
      <c r="AU121" s="940"/>
      <c r="AV121" s="941"/>
      <c r="AW121" s="941"/>
      <c r="AX121" s="941"/>
      <c r="AY121" s="942"/>
      <c r="AZ121" s="866" t="s">
        <v>484</v>
      </c>
      <c r="BA121" s="801"/>
      <c r="BB121" s="801"/>
      <c r="BC121" s="801"/>
      <c r="BD121" s="801"/>
      <c r="BE121" s="801"/>
      <c r="BF121" s="801"/>
      <c r="BG121" s="801"/>
      <c r="BH121" s="801"/>
      <c r="BI121" s="801"/>
      <c r="BJ121" s="801"/>
      <c r="BK121" s="801"/>
      <c r="BL121" s="801"/>
      <c r="BM121" s="801"/>
      <c r="BN121" s="801"/>
      <c r="BO121" s="801"/>
      <c r="BP121" s="802"/>
      <c r="BQ121" s="867">
        <v>1420432</v>
      </c>
      <c r="BR121" s="868"/>
      <c r="BS121" s="868"/>
      <c r="BT121" s="868"/>
      <c r="BU121" s="868"/>
      <c r="BV121" s="868">
        <v>1342336</v>
      </c>
      <c r="BW121" s="868"/>
      <c r="BX121" s="868"/>
      <c r="BY121" s="868"/>
      <c r="BZ121" s="868"/>
      <c r="CA121" s="868">
        <v>1251471</v>
      </c>
      <c r="CB121" s="868"/>
      <c r="CC121" s="868"/>
      <c r="CD121" s="868"/>
      <c r="CE121" s="868"/>
      <c r="CF121" s="929">
        <v>40.299999999999997</v>
      </c>
      <c r="CG121" s="930"/>
      <c r="CH121" s="930"/>
      <c r="CI121" s="930"/>
      <c r="CJ121" s="930"/>
      <c r="CK121" s="923"/>
      <c r="CL121" s="909"/>
      <c r="CM121" s="909"/>
      <c r="CN121" s="909"/>
      <c r="CO121" s="910"/>
      <c r="CP121" s="889" t="s">
        <v>485</v>
      </c>
      <c r="CQ121" s="890"/>
      <c r="CR121" s="890"/>
      <c r="CS121" s="890"/>
      <c r="CT121" s="890"/>
      <c r="CU121" s="890"/>
      <c r="CV121" s="890"/>
      <c r="CW121" s="890"/>
      <c r="CX121" s="890"/>
      <c r="CY121" s="890"/>
      <c r="CZ121" s="890"/>
      <c r="DA121" s="890"/>
      <c r="DB121" s="890"/>
      <c r="DC121" s="890"/>
      <c r="DD121" s="890"/>
      <c r="DE121" s="890"/>
      <c r="DF121" s="891"/>
      <c r="DG121" s="867">
        <v>259936</v>
      </c>
      <c r="DH121" s="868"/>
      <c r="DI121" s="868"/>
      <c r="DJ121" s="868"/>
      <c r="DK121" s="868"/>
      <c r="DL121" s="868">
        <v>316733</v>
      </c>
      <c r="DM121" s="868"/>
      <c r="DN121" s="868"/>
      <c r="DO121" s="868"/>
      <c r="DP121" s="868"/>
      <c r="DQ121" s="868">
        <v>334073</v>
      </c>
      <c r="DR121" s="868"/>
      <c r="DS121" s="868"/>
      <c r="DT121" s="868"/>
      <c r="DU121" s="868"/>
      <c r="DV121" s="845">
        <v>10.8</v>
      </c>
      <c r="DW121" s="845"/>
      <c r="DX121" s="845"/>
      <c r="DY121" s="845"/>
      <c r="DZ121" s="846"/>
    </row>
    <row r="122" spans="1:130" s="245" customFormat="1" ht="26.25" customHeight="1">
      <c r="A122" s="871"/>
      <c r="B122" s="872"/>
      <c r="C122" s="875" t="s">
        <v>462</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30" t="s">
        <v>471</v>
      </c>
      <c r="AB122" s="831"/>
      <c r="AC122" s="831"/>
      <c r="AD122" s="831"/>
      <c r="AE122" s="832"/>
      <c r="AF122" s="833" t="s">
        <v>472</v>
      </c>
      <c r="AG122" s="831"/>
      <c r="AH122" s="831"/>
      <c r="AI122" s="831"/>
      <c r="AJ122" s="832"/>
      <c r="AK122" s="833" t="s">
        <v>391</v>
      </c>
      <c r="AL122" s="831"/>
      <c r="AM122" s="831"/>
      <c r="AN122" s="831"/>
      <c r="AO122" s="832"/>
      <c r="AP122" s="878" t="s">
        <v>474</v>
      </c>
      <c r="AQ122" s="879"/>
      <c r="AR122" s="879"/>
      <c r="AS122" s="879"/>
      <c r="AT122" s="880"/>
      <c r="AU122" s="940"/>
      <c r="AV122" s="941"/>
      <c r="AW122" s="941"/>
      <c r="AX122" s="941"/>
      <c r="AY122" s="942"/>
      <c r="AZ122" s="933" t="s">
        <v>486</v>
      </c>
      <c r="BA122" s="934"/>
      <c r="BB122" s="934"/>
      <c r="BC122" s="934"/>
      <c r="BD122" s="934"/>
      <c r="BE122" s="934"/>
      <c r="BF122" s="934"/>
      <c r="BG122" s="934"/>
      <c r="BH122" s="934"/>
      <c r="BI122" s="934"/>
      <c r="BJ122" s="934"/>
      <c r="BK122" s="934"/>
      <c r="BL122" s="934"/>
      <c r="BM122" s="934"/>
      <c r="BN122" s="934"/>
      <c r="BO122" s="934"/>
      <c r="BP122" s="935"/>
      <c r="BQ122" s="936">
        <v>8762298</v>
      </c>
      <c r="BR122" s="899"/>
      <c r="BS122" s="899"/>
      <c r="BT122" s="899"/>
      <c r="BU122" s="899"/>
      <c r="BV122" s="899">
        <v>8523514</v>
      </c>
      <c r="BW122" s="899"/>
      <c r="BX122" s="899"/>
      <c r="BY122" s="899"/>
      <c r="BZ122" s="899"/>
      <c r="CA122" s="899">
        <v>8468437</v>
      </c>
      <c r="CB122" s="899"/>
      <c r="CC122" s="899"/>
      <c r="CD122" s="899"/>
      <c r="CE122" s="899"/>
      <c r="CF122" s="900">
        <v>272.8</v>
      </c>
      <c r="CG122" s="901"/>
      <c r="CH122" s="901"/>
      <c r="CI122" s="901"/>
      <c r="CJ122" s="901"/>
      <c r="CK122" s="923"/>
      <c r="CL122" s="909"/>
      <c r="CM122" s="909"/>
      <c r="CN122" s="909"/>
      <c r="CO122" s="910"/>
      <c r="CP122" s="889" t="s">
        <v>487</v>
      </c>
      <c r="CQ122" s="890"/>
      <c r="CR122" s="890"/>
      <c r="CS122" s="890"/>
      <c r="CT122" s="890"/>
      <c r="CU122" s="890"/>
      <c r="CV122" s="890"/>
      <c r="CW122" s="890"/>
      <c r="CX122" s="890"/>
      <c r="CY122" s="890"/>
      <c r="CZ122" s="890"/>
      <c r="DA122" s="890"/>
      <c r="DB122" s="890"/>
      <c r="DC122" s="890"/>
      <c r="DD122" s="890"/>
      <c r="DE122" s="890"/>
      <c r="DF122" s="891"/>
      <c r="DG122" s="867">
        <v>204110</v>
      </c>
      <c r="DH122" s="868"/>
      <c r="DI122" s="868"/>
      <c r="DJ122" s="868"/>
      <c r="DK122" s="868"/>
      <c r="DL122" s="868">
        <v>184624</v>
      </c>
      <c r="DM122" s="868"/>
      <c r="DN122" s="868"/>
      <c r="DO122" s="868"/>
      <c r="DP122" s="868"/>
      <c r="DQ122" s="868">
        <v>177902</v>
      </c>
      <c r="DR122" s="868"/>
      <c r="DS122" s="868"/>
      <c r="DT122" s="868"/>
      <c r="DU122" s="868"/>
      <c r="DV122" s="845">
        <v>5.7</v>
      </c>
      <c r="DW122" s="845"/>
      <c r="DX122" s="845"/>
      <c r="DY122" s="845"/>
      <c r="DZ122" s="846"/>
    </row>
    <row r="123" spans="1:130" s="245" customFormat="1" ht="26.25" customHeight="1">
      <c r="A123" s="871"/>
      <c r="B123" s="872"/>
      <c r="C123" s="875" t="s">
        <v>468</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30" t="s">
        <v>474</v>
      </c>
      <c r="AB123" s="831"/>
      <c r="AC123" s="831"/>
      <c r="AD123" s="831"/>
      <c r="AE123" s="832"/>
      <c r="AF123" s="833" t="s">
        <v>472</v>
      </c>
      <c r="AG123" s="831"/>
      <c r="AH123" s="831"/>
      <c r="AI123" s="831"/>
      <c r="AJ123" s="832"/>
      <c r="AK123" s="833" t="s">
        <v>472</v>
      </c>
      <c r="AL123" s="831"/>
      <c r="AM123" s="831"/>
      <c r="AN123" s="831"/>
      <c r="AO123" s="832"/>
      <c r="AP123" s="878" t="s">
        <v>472</v>
      </c>
      <c r="AQ123" s="879"/>
      <c r="AR123" s="879"/>
      <c r="AS123" s="879"/>
      <c r="AT123" s="880"/>
      <c r="AU123" s="943"/>
      <c r="AV123" s="944"/>
      <c r="AW123" s="944"/>
      <c r="AX123" s="944"/>
      <c r="AY123" s="944"/>
      <c r="AZ123" s="276" t="s">
        <v>188</v>
      </c>
      <c r="BA123" s="276"/>
      <c r="BB123" s="276"/>
      <c r="BC123" s="276"/>
      <c r="BD123" s="276"/>
      <c r="BE123" s="276"/>
      <c r="BF123" s="276"/>
      <c r="BG123" s="276"/>
      <c r="BH123" s="276"/>
      <c r="BI123" s="276"/>
      <c r="BJ123" s="276"/>
      <c r="BK123" s="276"/>
      <c r="BL123" s="276"/>
      <c r="BM123" s="276"/>
      <c r="BN123" s="276"/>
      <c r="BO123" s="931" t="s">
        <v>488</v>
      </c>
      <c r="BP123" s="932"/>
      <c r="BQ123" s="886">
        <v>13357382</v>
      </c>
      <c r="BR123" s="887"/>
      <c r="BS123" s="887"/>
      <c r="BT123" s="887"/>
      <c r="BU123" s="887"/>
      <c r="BV123" s="887">
        <v>12950050</v>
      </c>
      <c r="BW123" s="887"/>
      <c r="BX123" s="887"/>
      <c r="BY123" s="887"/>
      <c r="BZ123" s="887"/>
      <c r="CA123" s="887">
        <v>12480555</v>
      </c>
      <c r="CB123" s="887"/>
      <c r="CC123" s="887"/>
      <c r="CD123" s="887"/>
      <c r="CE123" s="887"/>
      <c r="CF123" s="797"/>
      <c r="CG123" s="798"/>
      <c r="CH123" s="798"/>
      <c r="CI123" s="798"/>
      <c r="CJ123" s="888"/>
      <c r="CK123" s="923"/>
      <c r="CL123" s="909"/>
      <c r="CM123" s="909"/>
      <c r="CN123" s="909"/>
      <c r="CO123" s="910"/>
      <c r="CP123" s="889" t="s">
        <v>489</v>
      </c>
      <c r="CQ123" s="890"/>
      <c r="CR123" s="890"/>
      <c r="CS123" s="890"/>
      <c r="CT123" s="890"/>
      <c r="CU123" s="890"/>
      <c r="CV123" s="890"/>
      <c r="CW123" s="890"/>
      <c r="CX123" s="890"/>
      <c r="CY123" s="890"/>
      <c r="CZ123" s="890"/>
      <c r="DA123" s="890"/>
      <c r="DB123" s="890"/>
      <c r="DC123" s="890"/>
      <c r="DD123" s="890"/>
      <c r="DE123" s="890"/>
      <c r="DF123" s="891"/>
      <c r="DG123" s="830">
        <v>123160</v>
      </c>
      <c r="DH123" s="831"/>
      <c r="DI123" s="831"/>
      <c r="DJ123" s="831"/>
      <c r="DK123" s="832"/>
      <c r="DL123" s="833">
        <v>152830</v>
      </c>
      <c r="DM123" s="831"/>
      <c r="DN123" s="831"/>
      <c r="DO123" s="831"/>
      <c r="DP123" s="832"/>
      <c r="DQ123" s="833">
        <v>173804</v>
      </c>
      <c r="DR123" s="831"/>
      <c r="DS123" s="831"/>
      <c r="DT123" s="831"/>
      <c r="DU123" s="832"/>
      <c r="DV123" s="878">
        <v>5.6</v>
      </c>
      <c r="DW123" s="879"/>
      <c r="DX123" s="879"/>
      <c r="DY123" s="879"/>
      <c r="DZ123" s="880"/>
    </row>
    <row r="124" spans="1:130" s="245" customFormat="1" ht="26.25" customHeight="1" thickBot="1">
      <c r="A124" s="871"/>
      <c r="B124" s="872"/>
      <c r="C124" s="875" t="s">
        <v>473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30" t="s">
        <v>391</v>
      </c>
      <c r="AB124" s="831"/>
      <c r="AC124" s="831"/>
      <c r="AD124" s="831"/>
      <c r="AE124" s="832"/>
      <c r="AF124" s="833" t="s">
        <v>178</v>
      </c>
      <c r="AG124" s="831"/>
      <c r="AH124" s="831"/>
      <c r="AI124" s="831"/>
      <c r="AJ124" s="832"/>
      <c r="AK124" s="833" t="s">
        <v>178</v>
      </c>
      <c r="AL124" s="831"/>
      <c r="AM124" s="831"/>
      <c r="AN124" s="831"/>
      <c r="AO124" s="832"/>
      <c r="AP124" s="878" t="s">
        <v>391</v>
      </c>
      <c r="AQ124" s="879"/>
      <c r="AR124" s="879"/>
      <c r="AS124" s="879"/>
      <c r="AT124" s="880"/>
      <c r="AU124" s="881" t="s">
        <v>490</v>
      </c>
      <c r="AV124" s="882"/>
      <c r="AW124" s="882"/>
      <c r="AX124" s="882"/>
      <c r="AY124" s="882"/>
      <c r="AZ124" s="882"/>
      <c r="BA124" s="882"/>
      <c r="BB124" s="882"/>
      <c r="BC124" s="882"/>
      <c r="BD124" s="882"/>
      <c r="BE124" s="882"/>
      <c r="BF124" s="882"/>
      <c r="BG124" s="882"/>
      <c r="BH124" s="882"/>
      <c r="BI124" s="882"/>
      <c r="BJ124" s="882"/>
      <c r="BK124" s="882"/>
      <c r="BL124" s="882"/>
      <c r="BM124" s="882"/>
      <c r="BN124" s="882"/>
      <c r="BO124" s="882"/>
      <c r="BP124" s="883"/>
      <c r="BQ124" s="884">
        <v>27.8</v>
      </c>
      <c r="BR124" s="885"/>
      <c r="BS124" s="885"/>
      <c r="BT124" s="885"/>
      <c r="BU124" s="885"/>
      <c r="BV124" s="885">
        <v>27.6</v>
      </c>
      <c r="BW124" s="885"/>
      <c r="BX124" s="885"/>
      <c r="BY124" s="885"/>
      <c r="BZ124" s="885"/>
      <c r="CA124" s="885">
        <v>29.1</v>
      </c>
      <c r="CB124" s="885"/>
      <c r="CC124" s="885"/>
      <c r="CD124" s="885"/>
      <c r="CE124" s="885"/>
      <c r="CF124" s="775"/>
      <c r="CG124" s="776"/>
      <c r="CH124" s="776"/>
      <c r="CI124" s="776"/>
      <c r="CJ124" s="916"/>
      <c r="CK124" s="924"/>
      <c r="CL124" s="924"/>
      <c r="CM124" s="924"/>
      <c r="CN124" s="924"/>
      <c r="CO124" s="925"/>
      <c r="CP124" s="889" t="s">
        <v>491</v>
      </c>
      <c r="CQ124" s="890"/>
      <c r="CR124" s="890"/>
      <c r="CS124" s="890"/>
      <c r="CT124" s="890"/>
      <c r="CU124" s="890"/>
      <c r="CV124" s="890"/>
      <c r="CW124" s="890"/>
      <c r="CX124" s="890"/>
      <c r="CY124" s="890"/>
      <c r="CZ124" s="890"/>
      <c r="DA124" s="890"/>
      <c r="DB124" s="890"/>
      <c r="DC124" s="890"/>
      <c r="DD124" s="890"/>
      <c r="DE124" s="890"/>
      <c r="DF124" s="891"/>
      <c r="DG124" s="813">
        <v>46124</v>
      </c>
      <c r="DH124" s="814"/>
      <c r="DI124" s="814"/>
      <c r="DJ124" s="814"/>
      <c r="DK124" s="815"/>
      <c r="DL124" s="816">
        <v>42390</v>
      </c>
      <c r="DM124" s="814"/>
      <c r="DN124" s="814"/>
      <c r="DO124" s="814"/>
      <c r="DP124" s="815"/>
      <c r="DQ124" s="816">
        <v>38995</v>
      </c>
      <c r="DR124" s="814"/>
      <c r="DS124" s="814"/>
      <c r="DT124" s="814"/>
      <c r="DU124" s="815"/>
      <c r="DV124" s="902">
        <v>1.3</v>
      </c>
      <c r="DW124" s="903"/>
      <c r="DX124" s="903"/>
      <c r="DY124" s="903"/>
      <c r="DZ124" s="904"/>
    </row>
    <row r="125" spans="1:130" s="245" customFormat="1" ht="26.25" customHeight="1">
      <c r="A125" s="871"/>
      <c r="B125" s="872"/>
      <c r="C125" s="875" t="s">
        <v>476</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30" t="s">
        <v>391</v>
      </c>
      <c r="AB125" s="831"/>
      <c r="AC125" s="831"/>
      <c r="AD125" s="831"/>
      <c r="AE125" s="832"/>
      <c r="AF125" s="833" t="s">
        <v>474</v>
      </c>
      <c r="AG125" s="831"/>
      <c r="AH125" s="831"/>
      <c r="AI125" s="831"/>
      <c r="AJ125" s="832"/>
      <c r="AK125" s="833" t="s">
        <v>178</v>
      </c>
      <c r="AL125" s="831"/>
      <c r="AM125" s="831"/>
      <c r="AN125" s="831"/>
      <c r="AO125" s="832"/>
      <c r="AP125" s="878" t="s">
        <v>178</v>
      </c>
      <c r="AQ125" s="879"/>
      <c r="AR125" s="879"/>
      <c r="AS125" s="879"/>
      <c r="AT125" s="88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05" t="s">
        <v>492</v>
      </c>
      <c r="CL125" s="906"/>
      <c r="CM125" s="906"/>
      <c r="CN125" s="906"/>
      <c r="CO125" s="907"/>
      <c r="CP125" s="914" t="s">
        <v>493</v>
      </c>
      <c r="CQ125" s="859"/>
      <c r="CR125" s="859"/>
      <c r="CS125" s="859"/>
      <c r="CT125" s="859"/>
      <c r="CU125" s="859"/>
      <c r="CV125" s="859"/>
      <c r="CW125" s="859"/>
      <c r="CX125" s="859"/>
      <c r="CY125" s="859"/>
      <c r="CZ125" s="859"/>
      <c r="DA125" s="859"/>
      <c r="DB125" s="859"/>
      <c r="DC125" s="859"/>
      <c r="DD125" s="859"/>
      <c r="DE125" s="859"/>
      <c r="DF125" s="860"/>
      <c r="DG125" s="915" t="s">
        <v>178</v>
      </c>
      <c r="DH125" s="896"/>
      <c r="DI125" s="896"/>
      <c r="DJ125" s="896"/>
      <c r="DK125" s="896"/>
      <c r="DL125" s="896" t="s">
        <v>391</v>
      </c>
      <c r="DM125" s="896"/>
      <c r="DN125" s="896"/>
      <c r="DO125" s="896"/>
      <c r="DP125" s="896"/>
      <c r="DQ125" s="896" t="s">
        <v>391</v>
      </c>
      <c r="DR125" s="896"/>
      <c r="DS125" s="896"/>
      <c r="DT125" s="896"/>
      <c r="DU125" s="896"/>
      <c r="DV125" s="897" t="s">
        <v>391</v>
      </c>
      <c r="DW125" s="897"/>
      <c r="DX125" s="897"/>
      <c r="DY125" s="897"/>
      <c r="DZ125" s="898"/>
    </row>
    <row r="126" spans="1:130" s="245" customFormat="1" ht="26.25" customHeight="1" thickBot="1">
      <c r="A126" s="871"/>
      <c r="B126" s="872"/>
      <c r="C126" s="875" t="s">
        <v>478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30" t="s">
        <v>391</v>
      </c>
      <c r="AB126" s="831"/>
      <c r="AC126" s="831"/>
      <c r="AD126" s="831"/>
      <c r="AE126" s="832"/>
      <c r="AF126" s="833" t="s">
        <v>472</v>
      </c>
      <c r="AG126" s="831"/>
      <c r="AH126" s="831"/>
      <c r="AI126" s="831"/>
      <c r="AJ126" s="832"/>
      <c r="AK126" s="833" t="s">
        <v>178</v>
      </c>
      <c r="AL126" s="831"/>
      <c r="AM126" s="831"/>
      <c r="AN126" s="831"/>
      <c r="AO126" s="832"/>
      <c r="AP126" s="878" t="s">
        <v>391</v>
      </c>
      <c r="AQ126" s="879"/>
      <c r="AR126" s="879"/>
      <c r="AS126" s="879"/>
      <c r="AT126" s="88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8"/>
      <c r="CL126" s="909"/>
      <c r="CM126" s="909"/>
      <c r="CN126" s="909"/>
      <c r="CO126" s="910"/>
      <c r="CP126" s="866" t="s">
        <v>494</v>
      </c>
      <c r="CQ126" s="801"/>
      <c r="CR126" s="801"/>
      <c r="CS126" s="801"/>
      <c r="CT126" s="801"/>
      <c r="CU126" s="801"/>
      <c r="CV126" s="801"/>
      <c r="CW126" s="801"/>
      <c r="CX126" s="801"/>
      <c r="CY126" s="801"/>
      <c r="CZ126" s="801"/>
      <c r="DA126" s="801"/>
      <c r="DB126" s="801"/>
      <c r="DC126" s="801"/>
      <c r="DD126" s="801"/>
      <c r="DE126" s="801"/>
      <c r="DF126" s="802"/>
      <c r="DG126" s="867" t="s">
        <v>391</v>
      </c>
      <c r="DH126" s="868"/>
      <c r="DI126" s="868"/>
      <c r="DJ126" s="868"/>
      <c r="DK126" s="868"/>
      <c r="DL126" s="868" t="s">
        <v>178</v>
      </c>
      <c r="DM126" s="868"/>
      <c r="DN126" s="868"/>
      <c r="DO126" s="868"/>
      <c r="DP126" s="868"/>
      <c r="DQ126" s="868" t="s">
        <v>391</v>
      </c>
      <c r="DR126" s="868"/>
      <c r="DS126" s="868"/>
      <c r="DT126" s="868"/>
      <c r="DU126" s="868"/>
      <c r="DV126" s="845" t="s">
        <v>474</v>
      </c>
      <c r="DW126" s="845"/>
      <c r="DX126" s="845"/>
      <c r="DY126" s="845"/>
      <c r="DZ126" s="846"/>
    </row>
    <row r="127" spans="1:130" s="245" customFormat="1" ht="26.25" customHeight="1">
      <c r="A127" s="873"/>
      <c r="B127" s="874"/>
      <c r="C127" s="892" t="s">
        <v>495</v>
      </c>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4"/>
      <c r="AA127" s="830" t="s">
        <v>178</v>
      </c>
      <c r="AB127" s="831"/>
      <c r="AC127" s="831"/>
      <c r="AD127" s="831"/>
      <c r="AE127" s="832"/>
      <c r="AF127" s="833" t="s">
        <v>391</v>
      </c>
      <c r="AG127" s="831"/>
      <c r="AH127" s="831"/>
      <c r="AI127" s="831"/>
      <c r="AJ127" s="832"/>
      <c r="AK127" s="833" t="s">
        <v>391</v>
      </c>
      <c r="AL127" s="831"/>
      <c r="AM127" s="831"/>
      <c r="AN127" s="831"/>
      <c r="AO127" s="832"/>
      <c r="AP127" s="878" t="s">
        <v>391</v>
      </c>
      <c r="AQ127" s="879"/>
      <c r="AR127" s="879"/>
      <c r="AS127" s="879"/>
      <c r="AT127" s="880"/>
      <c r="AU127" s="281"/>
      <c r="AV127" s="281"/>
      <c r="AW127" s="281"/>
      <c r="AX127" s="895" t="s">
        <v>496</v>
      </c>
      <c r="AY127" s="863"/>
      <c r="AZ127" s="863"/>
      <c r="BA127" s="863"/>
      <c r="BB127" s="863"/>
      <c r="BC127" s="863"/>
      <c r="BD127" s="863"/>
      <c r="BE127" s="864"/>
      <c r="BF127" s="862" t="s">
        <v>497</v>
      </c>
      <c r="BG127" s="863"/>
      <c r="BH127" s="863"/>
      <c r="BI127" s="863"/>
      <c r="BJ127" s="863"/>
      <c r="BK127" s="863"/>
      <c r="BL127" s="864"/>
      <c r="BM127" s="862" t="s">
        <v>498</v>
      </c>
      <c r="BN127" s="863"/>
      <c r="BO127" s="863"/>
      <c r="BP127" s="863"/>
      <c r="BQ127" s="863"/>
      <c r="BR127" s="863"/>
      <c r="BS127" s="864"/>
      <c r="BT127" s="862" t="s">
        <v>499</v>
      </c>
      <c r="BU127" s="863"/>
      <c r="BV127" s="863"/>
      <c r="BW127" s="863"/>
      <c r="BX127" s="863"/>
      <c r="BY127" s="863"/>
      <c r="BZ127" s="865"/>
      <c r="CA127" s="281"/>
      <c r="CB127" s="281"/>
      <c r="CC127" s="281"/>
      <c r="CD127" s="282"/>
      <c r="CE127" s="282"/>
      <c r="CF127" s="282"/>
      <c r="CG127" s="279"/>
      <c r="CH127" s="279"/>
      <c r="CI127" s="279"/>
      <c r="CJ127" s="280"/>
      <c r="CK127" s="908"/>
      <c r="CL127" s="909"/>
      <c r="CM127" s="909"/>
      <c r="CN127" s="909"/>
      <c r="CO127" s="910"/>
      <c r="CP127" s="866" t="s">
        <v>500</v>
      </c>
      <c r="CQ127" s="801"/>
      <c r="CR127" s="801"/>
      <c r="CS127" s="801"/>
      <c r="CT127" s="801"/>
      <c r="CU127" s="801"/>
      <c r="CV127" s="801"/>
      <c r="CW127" s="801"/>
      <c r="CX127" s="801"/>
      <c r="CY127" s="801"/>
      <c r="CZ127" s="801"/>
      <c r="DA127" s="801"/>
      <c r="DB127" s="801"/>
      <c r="DC127" s="801"/>
      <c r="DD127" s="801"/>
      <c r="DE127" s="801"/>
      <c r="DF127" s="802"/>
      <c r="DG127" s="867" t="s">
        <v>391</v>
      </c>
      <c r="DH127" s="868"/>
      <c r="DI127" s="868"/>
      <c r="DJ127" s="868"/>
      <c r="DK127" s="868"/>
      <c r="DL127" s="868" t="s">
        <v>471</v>
      </c>
      <c r="DM127" s="868"/>
      <c r="DN127" s="868"/>
      <c r="DO127" s="868"/>
      <c r="DP127" s="868"/>
      <c r="DQ127" s="868" t="s">
        <v>178</v>
      </c>
      <c r="DR127" s="868"/>
      <c r="DS127" s="868"/>
      <c r="DT127" s="868"/>
      <c r="DU127" s="868"/>
      <c r="DV127" s="845" t="s">
        <v>391</v>
      </c>
      <c r="DW127" s="845"/>
      <c r="DX127" s="845"/>
      <c r="DY127" s="845"/>
      <c r="DZ127" s="846"/>
    </row>
    <row r="128" spans="1:130" s="245" customFormat="1" ht="26.25" customHeight="1" thickBot="1">
      <c r="A128" s="847" t="s">
        <v>501</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502</v>
      </c>
      <c r="X128" s="849"/>
      <c r="Y128" s="849"/>
      <c r="Z128" s="850"/>
      <c r="AA128" s="851">
        <v>94099</v>
      </c>
      <c r="AB128" s="852"/>
      <c r="AC128" s="852"/>
      <c r="AD128" s="852"/>
      <c r="AE128" s="853"/>
      <c r="AF128" s="854">
        <v>90931</v>
      </c>
      <c r="AG128" s="852"/>
      <c r="AH128" s="852"/>
      <c r="AI128" s="852"/>
      <c r="AJ128" s="853"/>
      <c r="AK128" s="854">
        <v>90291</v>
      </c>
      <c r="AL128" s="852"/>
      <c r="AM128" s="852"/>
      <c r="AN128" s="852"/>
      <c r="AO128" s="853"/>
      <c r="AP128" s="855"/>
      <c r="AQ128" s="856"/>
      <c r="AR128" s="856"/>
      <c r="AS128" s="856"/>
      <c r="AT128" s="857"/>
      <c r="AU128" s="281"/>
      <c r="AV128" s="281"/>
      <c r="AW128" s="281"/>
      <c r="AX128" s="858" t="s">
        <v>503</v>
      </c>
      <c r="AY128" s="859"/>
      <c r="AZ128" s="859"/>
      <c r="BA128" s="859"/>
      <c r="BB128" s="859"/>
      <c r="BC128" s="859"/>
      <c r="BD128" s="859"/>
      <c r="BE128" s="860"/>
      <c r="BF128" s="837" t="s">
        <v>471</v>
      </c>
      <c r="BG128" s="838"/>
      <c r="BH128" s="838"/>
      <c r="BI128" s="838"/>
      <c r="BJ128" s="838"/>
      <c r="BK128" s="838"/>
      <c r="BL128" s="861"/>
      <c r="BM128" s="837">
        <v>15</v>
      </c>
      <c r="BN128" s="838"/>
      <c r="BO128" s="838"/>
      <c r="BP128" s="838"/>
      <c r="BQ128" s="838"/>
      <c r="BR128" s="838"/>
      <c r="BS128" s="861"/>
      <c r="BT128" s="837">
        <v>20</v>
      </c>
      <c r="BU128" s="838"/>
      <c r="BV128" s="838"/>
      <c r="BW128" s="838"/>
      <c r="BX128" s="838"/>
      <c r="BY128" s="838"/>
      <c r="BZ128" s="839"/>
      <c r="CA128" s="282"/>
      <c r="CB128" s="282"/>
      <c r="CC128" s="282"/>
      <c r="CD128" s="282"/>
      <c r="CE128" s="282"/>
      <c r="CF128" s="282"/>
      <c r="CG128" s="279"/>
      <c r="CH128" s="279"/>
      <c r="CI128" s="279"/>
      <c r="CJ128" s="280"/>
      <c r="CK128" s="911"/>
      <c r="CL128" s="912"/>
      <c r="CM128" s="912"/>
      <c r="CN128" s="912"/>
      <c r="CO128" s="913"/>
      <c r="CP128" s="840" t="s">
        <v>504</v>
      </c>
      <c r="CQ128" s="779"/>
      <c r="CR128" s="779"/>
      <c r="CS128" s="779"/>
      <c r="CT128" s="779"/>
      <c r="CU128" s="779"/>
      <c r="CV128" s="779"/>
      <c r="CW128" s="779"/>
      <c r="CX128" s="779"/>
      <c r="CY128" s="779"/>
      <c r="CZ128" s="779"/>
      <c r="DA128" s="779"/>
      <c r="DB128" s="779"/>
      <c r="DC128" s="779"/>
      <c r="DD128" s="779"/>
      <c r="DE128" s="779"/>
      <c r="DF128" s="780"/>
      <c r="DG128" s="841" t="s">
        <v>471</v>
      </c>
      <c r="DH128" s="842"/>
      <c r="DI128" s="842"/>
      <c r="DJ128" s="842"/>
      <c r="DK128" s="842"/>
      <c r="DL128" s="842" t="s">
        <v>474</v>
      </c>
      <c r="DM128" s="842"/>
      <c r="DN128" s="842"/>
      <c r="DO128" s="842"/>
      <c r="DP128" s="842"/>
      <c r="DQ128" s="842" t="s">
        <v>474</v>
      </c>
      <c r="DR128" s="842"/>
      <c r="DS128" s="842"/>
      <c r="DT128" s="842"/>
      <c r="DU128" s="842"/>
      <c r="DV128" s="843" t="s">
        <v>391</v>
      </c>
      <c r="DW128" s="843"/>
      <c r="DX128" s="843"/>
      <c r="DY128" s="843"/>
      <c r="DZ128" s="844"/>
    </row>
    <row r="129" spans="1:131" s="245" customFormat="1" ht="26.25" customHeight="1">
      <c r="A129" s="825" t="s">
        <v>107</v>
      </c>
      <c r="B129" s="826"/>
      <c r="C129" s="826"/>
      <c r="D129" s="826"/>
      <c r="E129" s="826"/>
      <c r="F129" s="826"/>
      <c r="G129" s="826"/>
      <c r="H129" s="826"/>
      <c r="I129" s="826"/>
      <c r="J129" s="826"/>
      <c r="K129" s="826"/>
      <c r="L129" s="826"/>
      <c r="M129" s="826"/>
      <c r="N129" s="826"/>
      <c r="O129" s="826"/>
      <c r="P129" s="826"/>
      <c r="Q129" s="826"/>
      <c r="R129" s="826"/>
      <c r="S129" s="826"/>
      <c r="T129" s="826"/>
      <c r="U129" s="826"/>
      <c r="V129" s="826"/>
      <c r="W129" s="827" t="s">
        <v>505</v>
      </c>
      <c r="X129" s="828"/>
      <c r="Y129" s="828"/>
      <c r="Z129" s="829"/>
      <c r="AA129" s="830">
        <v>4181642</v>
      </c>
      <c r="AB129" s="831"/>
      <c r="AC129" s="831"/>
      <c r="AD129" s="831"/>
      <c r="AE129" s="832"/>
      <c r="AF129" s="833">
        <v>4130927</v>
      </c>
      <c r="AG129" s="831"/>
      <c r="AH129" s="831"/>
      <c r="AI129" s="831"/>
      <c r="AJ129" s="832"/>
      <c r="AK129" s="833">
        <v>4148173</v>
      </c>
      <c r="AL129" s="831"/>
      <c r="AM129" s="831"/>
      <c r="AN129" s="831"/>
      <c r="AO129" s="832"/>
      <c r="AP129" s="834"/>
      <c r="AQ129" s="835"/>
      <c r="AR129" s="835"/>
      <c r="AS129" s="835"/>
      <c r="AT129" s="836"/>
      <c r="AU129" s="283"/>
      <c r="AV129" s="283"/>
      <c r="AW129" s="283"/>
      <c r="AX129" s="800" t="s">
        <v>506</v>
      </c>
      <c r="AY129" s="801"/>
      <c r="AZ129" s="801"/>
      <c r="BA129" s="801"/>
      <c r="BB129" s="801"/>
      <c r="BC129" s="801"/>
      <c r="BD129" s="801"/>
      <c r="BE129" s="802"/>
      <c r="BF129" s="820" t="s">
        <v>474</v>
      </c>
      <c r="BG129" s="821"/>
      <c r="BH129" s="821"/>
      <c r="BI129" s="821"/>
      <c r="BJ129" s="821"/>
      <c r="BK129" s="821"/>
      <c r="BL129" s="822"/>
      <c r="BM129" s="820">
        <v>20</v>
      </c>
      <c r="BN129" s="821"/>
      <c r="BO129" s="821"/>
      <c r="BP129" s="821"/>
      <c r="BQ129" s="821"/>
      <c r="BR129" s="821"/>
      <c r="BS129" s="822"/>
      <c r="BT129" s="820">
        <v>30</v>
      </c>
      <c r="BU129" s="823"/>
      <c r="BV129" s="823"/>
      <c r="BW129" s="823"/>
      <c r="BX129" s="823"/>
      <c r="BY129" s="823"/>
      <c r="BZ129" s="82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25" t="s">
        <v>507</v>
      </c>
      <c r="B130" s="826"/>
      <c r="C130" s="826"/>
      <c r="D130" s="826"/>
      <c r="E130" s="826"/>
      <c r="F130" s="826"/>
      <c r="G130" s="826"/>
      <c r="H130" s="826"/>
      <c r="I130" s="826"/>
      <c r="J130" s="826"/>
      <c r="K130" s="826"/>
      <c r="L130" s="826"/>
      <c r="M130" s="826"/>
      <c r="N130" s="826"/>
      <c r="O130" s="826"/>
      <c r="P130" s="826"/>
      <c r="Q130" s="826"/>
      <c r="R130" s="826"/>
      <c r="S130" s="826"/>
      <c r="T130" s="826"/>
      <c r="U130" s="826"/>
      <c r="V130" s="826"/>
      <c r="W130" s="827" t="s">
        <v>508</v>
      </c>
      <c r="X130" s="828"/>
      <c r="Y130" s="828"/>
      <c r="Z130" s="829"/>
      <c r="AA130" s="830">
        <v>977769</v>
      </c>
      <c r="AB130" s="831"/>
      <c r="AC130" s="831"/>
      <c r="AD130" s="831"/>
      <c r="AE130" s="832"/>
      <c r="AF130" s="833">
        <v>996762</v>
      </c>
      <c r="AG130" s="831"/>
      <c r="AH130" s="831"/>
      <c r="AI130" s="831"/>
      <c r="AJ130" s="832"/>
      <c r="AK130" s="833">
        <v>1043695</v>
      </c>
      <c r="AL130" s="831"/>
      <c r="AM130" s="831"/>
      <c r="AN130" s="831"/>
      <c r="AO130" s="832"/>
      <c r="AP130" s="834"/>
      <c r="AQ130" s="835"/>
      <c r="AR130" s="835"/>
      <c r="AS130" s="835"/>
      <c r="AT130" s="836"/>
      <c r="AU130" s="283"/>
      <c r="AV130" s="283"/>
      <c r="AW130" s="283"/>
      <c r="AX130" s="800" t="s">
        <v>509</v>
      </c>
      <c r="AY130" s="801"/>
      <c r="AZ130" s="801"/>
      <c r="BA130" s="801"/>
      <c r="BB130" s="801"/>
      <c r="BC130" s="801"/>
      <c r="BD130" s="801"/>
      <c r="BE130" s="802"/>
      <c r="BF130" s="803">
        <v>11.4</v>
      </c>
      <c r="BG130" s="804"/>
      <c r="BH130" s="804"/>
      <c r="BI130" s="804"/>
      <c r="BJ130" s="804"/>
      <c r="BK130" s="804"/>
      <c r="BL130" s="805"/>
      <c r="BM130" s="803">
        <v>25</v>
      </c>
      <c r="BN130" s="804"/>
      <c r="BO130" s="804"/>
      <c r="BP130" s="804"/>
      <c r="BQ130" s="804"/>
      <c r="BR130" s="804"/>
      <c r="BS130" s="805"/>
      <c r="BT130" s="803">
        <v>35</v>
      </c>
      <c r="BU130" s="806"/>
      <c r="BV130" s="806"/>
      <c r="BW130" s="806"/>
      <c r="BX130" s="806"/>
      <c r="BY130" s="806"/>
      <c r="BZ130" s="807"/>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808"/>
      <c r="B131" s="809"/>
      <c r="C131" s="809"/>
      <c r="D131" s="809"/>
      <c r="E131" s="809"/>
      <c r="F131" s="809"/>
      <c r="G131" s="809"/>
      <c r="H131" s="809"/>
      <c r="I131" s="809"/>
      <c r="J131" s="809"/>
      <c r="K131" s="809"/>
      <c r="L131" s="809"/>
      <c r="M131" s="809"/>
      <c r="N131" s="809"/>
      <c r="O131" s="809"/>
      <c r="P131" s="809"/>
      <c r="Q131" s="809"/>
      <c r="R131" s="809"/>
      <c r="S131" s="809"/>
      <c r="T131" s="809"/>
      <c r="U131" s="809"/>
      <c r="V131" s="809"/>
      <c r="W131" s="810" t="s">
        <v>510</v>
      </c>
      <c r="X131" s="811"/>
      <c r="Y131" s="811"/>
      <c r="Z131" s="812"/>
      <c r="AA131" s="813">
        <v>3203873</v>
      </c>
      <c r="AB131" s="814"/>
      <c r="AC131" s="814"/>
      <c r="AD131" s="814"/>
      <c r="AE131" s="815"/>
      <c r="AF131" s="816">
        <v>3134165</v>
      </c>
      <c r="AG131" s="814"/>
      <c r="AH131" s="814"/>
      <c r="AI131" s="814"/>
      <c r="AJ131" s="815"/>
      <c r="AK131" s="816">
        <v>3104478</v>
      </c>
      <c r="AL131" s="814"/>
      <c r="AM131" s="814"/>
      <c r="AN131" s="814"/>
      <c r="AO131" s="815"/>
      <c r="AP131" s="817"/>
      <c r="AQ131" s="818"/>
      <c r="AR131" s="818"/>
      <c r="AS131" s="818"/>
      <c r="AT131" s="819"/>
      <c r="AU131" s="283"/>
      <c r="AV131" s="283"/>
      <c r="AW131" s="283"/>
      <c r="AX131" s="778" t="s">
        <v>511</v>
      </c>
      <c r="AY131" s="779"/>
      <c r="AZ131" s="779"/>
      <c r="BA131" s="779"/>
      <c r="BB131" s="779"/>
      <c r="BC131" s="779"/>
      <c r="BD131" s="779"/>
      <c r="BE131" s="780"/>
      <c r="BF131" s="781">
        <v>29.1</v>
      </c>
      <c r="BG131" s="782"/>
      <c r="BH131" s="782"/>
      <c r="BI131" s="782"/>
      <c r="BJ131" s="782"/>
      <c r="BK131" s="782"/>
      <c r="BL131" s="783"/>
      <c r="BM131" s="781">
        <v>350</v>
      </c>
      <c r="BN131" s="782"/>
      <c r="BO131" s="782"/>
      <c r="BP131" s="782"/>
      <c r="BQ131" s="782"/>
      <c r="BR131" s="782"/>
      <c r="BS131" s="783"/>
      <c r="BT131" s="784"/>
      <c r="BU131" s="785"/>
      <c r="BV131" s="785"/>
      <c r="BW131" s="785"/>
      <c r="BX131" s="785"/>
      <c r="BY131" s="785"/>
      <c r="BZ131" s="78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787" t="s">
        <v>512</v>
      </c>
      <c r="B132" s="788"/>
      <c r="C132" s="788"/>
      <c r="D132" s="788"/>
      <c r="E132" s="788"/>
      <c r="F132" s="788"/>
      <c r="G132" s="788"/>
      <c r="H132" s="788"/>
      <c r="I132" s="788"/>
      <c r="J132" s="788"/>
      <c r="K132" s="788"/>
      <c r="L132" s="788"/>
      <c r="M132" s="788"/>
      <c r="N132" s="788"/>
      <c r="O132" s="788"/>
      <c r="P132" s="788"/>
      <c r="Q132" s="788"/>
      <c r="R132" s="788"/>
      <c r="S132" s="788"/>
      <c r="T132" s="788"/>
      <c r="U132" s="788"/>
      <c r="V132" s="791" t="s">
        <v>513</v>
      </c>
      <c r="W132" s="791"/>
      <c r="X132" s="791"/>
      <c r="Y132" s="791"/>
      <c r="Z132" s="792"/>
      <c r="AA132" s="793">
        <v>10.93042702</v>
      </c>
      <c r="AB132" s="794"/>
      <c r="AC132" s="794"/>
      <c r="AD132" s="794"/>
      <c r="AE132" s="795"/>
      <c r="AF132" s="796">
        <v>11.313316309999999</v>
      </c>
      <c r="AG132" s="794"/>
      <c r="AH132" s="794"/>
      <c r="AI132" s="794"/>
      <c r="AJ132" s="795"/>
      <c r="AK132" s="796">
        <v>12.122392230000001</v>
      </c>
      <c r="AL132" s="794"/>
      <c r="AM132" s="794"/>
      <c r="AN132" s="794"/>
      <c r="AO132" s="795"/>
      <c r="AP132" s="797"/>
      <c r="AQ132" s="798"/>
      <c r="AR132" s="798"/>
      <c r="AS132" s="798"/>
      <c r="AT132" s="79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789"/>
      <c r="B133" s="790"/>
      <c r="C133" s="790"/>
      <c r="D133" s="790"/>
      <c r="E133" s="790"/>
      <c r="F133" s="790"/>
      <c r="G133" s="790"/>
      <c r="H133" s="790"/>
      <c r="I133" s="790"/>
      <c r="J133" s="790"/>
      <c r="K133" s="790"/>
      <c r="L133" s="790"/>
      <c r="M133" s="790"/>
      <c r="N133" s="790"/>
      <c r="O133" s="790"/>
      <c r="P133" s="790"/>
      <c r="Q133" s="790"/>
      <c r="R133" s="790"/>
      <c r="S133" s="790"/>
      <c r="T133" s="790"/>
      <c r="U133" s="790"/>
      <c r="V133" s="770" t="s">
        <v>514</v>
      </c>
      <c r="W133" s="770"/>
      <c r="X133" s="770"/>
      <c r="Y133" s="770"/>
      <c r="Z133" s="771"/>
      <c r="AA133" s="772">
        <v>10</v>
      </c>
      <c r="AB133" s="773"/>
      <c r="AC133" s="773"/>
      <c r="AD133" s="773"/>
      <c r="AE133" s="774"/>
      <c r="AF133" s="772">
        <v>10.6</v>
      </c>
      <c r="AG133" s="773"/>
      <c r="AH133" s="773"/>
      <c r="AI133" s="773"/>
      <c r="AJ133" s="774"/>
      <c r="AK133" s="772">
        <v>11.4</v>
      </c>
      <c r="AL133" s="773"/>
      <c r="AM133" s="773"/>
      <c r="AN133" s="773"/>
      <c r="AO133" s="774"/>
      <c r="AP133" s="775"/>
      <c r="AQ133" s="776"/>
      <c r="AR133" s="776"/>
      <c r="AS133" s="776"/>
      <c r="AT133" s="7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jx78w7EaSsZhM0hbt7jOrRO9CwwxaNSiO1DHObGJ8MqSno5+JmbmK7PsuVphxAqdXLw+gk3TayhA7WnjALnEDw==" saltValue="DbVK1FVqaZlabFYUhKUzRw==" spinCount="100000" sheet="1" objects="1" scenarios="1" formatRows="0"/>
  <mergeCells count="2033">
    <mergeCell ref="DV5:DZ6"/>
    <mergeCell ref="DB9:DF9"/>
    <mergeCell ref="DG9:DK9"/>
    <mergeCell ref="DL9:DP9"/>
    <mergeCell ref="DQ9:DU9"/>
    <mergeCell ref="DV9:DZ9"/>
    <mergeCell ref="DB12:DF12"/>
    <mergeCell ref="DG12:DK12"/>
    <mergeCell ref="DL12:DP12"/>
    <mergeCell ref="DQ12:DU12"/>
    <mergeCell ref="DV12:DZ12"/>
    <mergeCell ref="DB8:DF8"/>
    <mergeCell ref="DG10:DK10"/>
    <mergeCell ref="DL10:DP10"/>
    <mergeCell ref="DQ10:DU10"/>
    <mergeCell ref="AK10:AO10"/>
    <mergeCell ref="AP10:AT10"/>
    <mergeCell ref="AU10:AY10"/>
    <mergeCell ref="BS10:CG10"/>
    <mergeCell ref="CH10:CL10"/>
    <mergeCell ref="CM10:CQ10"/>
    <mergeCell ref="AU5:AY6"/>
    <mergeCell ref="BQ5:CG6"/>
    <mergeCell ref="CH5:CL6"/>
    <mergeCell ref="CM5:CQ6"/>
    <mergeCell ref="CR5:CV6"/>
    <mergeCell ref="CW5:DA6"/>
    <mergeCell ref="DB5:DF6"/>
    <mergeCell ref="DG5:DK6"/>
    <mergeCell ref="DL5:DP6"/>
    <mergeCell ref="DQ5:DU6"/>
    <mergeCell ref="AP29:AT29"/>
    <mergeCell ref="AU29:AY29"/>
    <mergeCell ref="AZ29:BD29"/>
    <mergeCell ref="AU28:AY28"/>
    <mergeCell ref="AZ28:BD28"/>
    <mergeCell ref="AP28:AT28"/>
    <mergeCell ref="CW7:DA7"/>
    <mergeCell ref="DB7:DF7"/>
    <mergeCell ref="DG7:DK7"/>
    <mergeCell ref="DL7:DP7"/>
    <mergeCell ref="DQ7:DU7"/>
    <mergeCell ref="B7:P7"/>
    <mergeCell ref="Q7:U7"/>
    <mergeCell ref="V7:Z7"/>
    <mergeCell ref="AA7:AE7"/>
    <mergeCell ref="AF7:AJ7"/>
    <mergeCell ref="AU9:AY9"/>
    <mergeCell ref="BS9:CG9"/>
    <mergeCell ref="CH9:CL9"/>
    <mergeCell ref="CM9:CQ9"/>
    <mergeCell ref="CR9:CV9"/>
    <mergeCell ref="CW9:DA9"/>
    <mergeCell ref="B9:P9"/>
    <mergeCell ref="Q9:U9"/>
    <mergeCell ref="V9:Z9"/>
    <mergeCell ref="AA9:AE9"/>
    <mergeCell ref="AF9:AJ9"/>
    <mergeCell ref="AK9:AO9"/>
    <mergeCell ref="AP9:AT9"/>
    <mergeCell ref="CR10:CV10"/>
    <mergeCell ref="CW10:DA10"/>
    <mergeCell ref="DB10:DF10"/>
    <mergeCell ref="DJ2:DO2"/>
    <mergeCell ref="DQ2:DZ2"/>
    <mergeCell ref="A4:AY4"/>
    <mergeCell ref="A5:P6"/>
    <mergeCell ref="Q5:U6"/>
    <mergeCell ref="V5:Z6"/>
    <mergeCell ref="AA5:AE6"/>
    <mergeCell ref="AF5:AJ6"/>
    <mergeCell ref="AK5:AO6"/>
    <mergeCell ref="AP5:AT6"/>
    <mergeCell ref="DV7:DZ7"/>
    <mergeCell ref="BS8:CG8"/>
    <mergeCell ref="DL8:DP8"/>
    <mergeCell ref="DQ8:DU8"/>
    <mergeCell ref="CW8:DA8"/>
    <mergeCell ref="B8:P8"/>
    <mergeCell ref="DV8:DZ8"/>
    <mergeCell ref="CH8:CL8"/>
    <mergeCell ref="CM8:CQ8"/>
    <mergeCell ref="CR8:CV8"/>
    <mergeCell ref="AA8:AE8"/>
    <mergeCell ref="AF8:AJ8"/>
    <mergeCell ref="AK8:AO8"/>
    <mergeCell ref="AP8:AT8"/>
    <mergeCell ref="AU8:AY8"/>
    <mergeCell ref="CR7:CV7"/>
    <mergeCell ref="AK7:AO7"/>
    <mergeCell ref="AP7:AT7"/>
    <mergeCell ref="AU7:AY7"/>
    <mergeCell ref="CH7:CL7"/>
    <mergeCell ref="CM7:CQ7"/>
    <mergeCell ref="BS7:CG7"/>
    <mergeCell ref="B10:P10"/>
    <mergeCell ref="Q10:U10"/>
    <mergeCell ref="V10:Z10"/>
    <mergeCell ref="AA10:AE10"/>
    <mergeCell ref="AF10:AJ10"/>
    <mergeCell ref="DG8:DK8"/>
    <mergeCell ref="DV10:DZ10"/>
    <mergeCell ref="Q8:U8"/>
    <mergeCell ref="V8:Z8"/>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B15:DF15"/>
    <mergeCell ref="DG15:DK15"/>
    <mergeCell ref="DL15:DP15"/>
    <mergeCell ref="DQ15:DU15"/>
    <mergeCell ref="DV15:DZ15"/>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BE30:BI30"/>
    <mergeCell ref="BS30:CG30"/>
    <mergeCell ref="AU31:AY31"/>
    <mergeCell ref="AZ31:BD31"/>
    <mergeCell ref="AP31:AT31"/>
    <mergeCell ref="AP30:AT30"/>
    <mergeCell ref="AU30:AY30"/>
    <mergeCell ref="AZ30:BD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DG69:DK69"/>
    <mergeCell ref="DL69:DP69"/>
    <mergeCell ref="DQ69:DU69"/>
    <mergeCell ref="DV69:DZ69"/>
    <mergeCell ref="Q70:U70"/>
    <mergeCell ref="V70:Z70"/>
    <mergeCell ref="AA70:AE70"/>
    <mergeCell ref="AF70:AJ70"/>
    <mergeCell ref="BS69:CG69"/>
    <mergeCell ref="CH69:CL69"/>
    <mergeCell ref="CM69:CQ69"/>
    <mergeCell ref="CR69:CV69"/>
    <mergeCell ref="CW69:DA69"/>
    <mergeCell ref="DB69:DF69"/>
    <mergeCell ref="DV68:DZ68"/>
    <mergeCell ref="Q69:U69"/>
    <mergeCell ref="V69:Z69"/>
    <mergeCell ref="AA69:AE69"/>
    <mergeCell ref="AF69:AJ69"/>
    <mergeCell ref="CR68:CV68"/>
    <mergeCell ref="CW68:DA68"/>
    <mergeCell ref="DB68:DF68"/>
    <mergeCell ref="DG68:DK68"/>
    <mergeCell ref="DL68:DP68"/>
    <mergeCell ref="DQ68:DU68"/>
    <mergeCell ref="DV70:DZ70"/>
    <mergeCell ref="BS68:CG68"/>
    <mergeCell ref="CH68:CL68"/>
    <mergeCell ref="CM68:CQ68"/>
    <mergeCell ref="Q68:U68"/>
    <mergeCell ref="V68:Z68"/>
    <mergeCell ref="AA68:AE68"/>
    <mergeCell ref="CR70:CV70"/>
    <mergeCell ref="CW70:DA70"/>
    <mergeCell ref="DB70:DF70"/>
    <mergeCell ref="DG70:DK70"/>
    <mergeCell ref="DL70:DP70"/>
    <mergeCell ref="DQ70:DU70"/>
    <mergeCell ref="BS70:CG70"/>
    <mergeCell ref="CH70:CL70"/>
    <mergeCell ref="CM70:CQ70"/>
    <mergeCell ref="AZ70:BD70"/>
    <mergeCell ref="AZ69:BD69"/>
    <mergeCell ref="AU68:AY68"/>
    <mergeCell ref="AZ68:BD68"/>
    <mergeCell ref="AK70:AO70"/>
    <mergeCell ref="AK69:AO69"/>
    <mergeCell ref="DV72:DZ72"/>
    <mergeCell ref="Q73:U73"/>
    <mergeCell ref="V73:Z73"/>
    <mergeCell ref="AA73:AE73"/>
    <mergeCell ref="AF73:AJ73"/>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Q72:U72"/>
    <mergeCell ref="BS71:CG71"/>
    <mergeCell ref="CH71:CL71"/>
    <mergeCell ref="CM71:CQ71"/>
    <mergeCell ref="CR71:CV71"/>
    <mergeCell ref="CW71:DA71"/>
    <mergeCell ref="DB71:DF71"/>
    <mergeCell ref="Q71:U71"/>
    <mergeCell ref="V71:Z71"/>
    <mergeCell ref="AA71:AE71"/>
    <mergeCell ref="AZ72:BD72"/>
    <mergeCell ref="AZ71:BD71"/>
    <mergeCell ref="AK72:AO72"/>
    <mergeCell ref="AK71:AO71"/>
    <mergeCell ref="DV74:DZ74"/>
    <mergeCell ref="Q75:U75"/>
    <mergeCell ref="V75:Z75"/>
    <mergeCell ref="AA75:AE75"/>
    <mergeCell ref="AF75:AJ75"/>
    <mergeCell ref="CR74:CV74"/>
    <mergeCell ref="CW74:DA74"/>
    <mergeCell ref="DB74:DF74"/>
    <mergeCell ref="DG74:DK74"/>
    <mergeCell ref="DL74:DP74"/>
    <mergeCell ref="DQ74:DU74"/>
    <mergeCell ref="BS74:CG74"/>
    <mergeCell ref="CH74:CL74"/>
    <mergeCell ref="CM74:CQ74"/>
    <mergeCell ref="AZ74:BD74"/>
    <mergeCell ref="DG73:DK73"/>
    <mergeCell ref="DL73:DP73"/>
    <mergeCell ref="DQ73:DU73"/>
    <mergeCell ref="DV73:DZ73"/>
    <mergeCell ref="Q74:U74"/>
    <mergeCell ref="V74:Z74"/>
    <mergeCell ref="AA74:AE74"/>
    <mergeCell ref="AF74:AJ74"/>
    <mergeCell ref="BS73:CG73"/>
    <mergeCell ref="CH73:CL73"/>
    <mergeCell ref="CM73:CQ73"/>
    <mergeCell ref="CR73:CV73"/>
    <mergeCell ref="CW73:DA73"/>
    <mergeCell ref="DB73:DF73"/>
    <mergeCell ref="AZ73:BD73"/>
    <mergeCell ref="AK74:AO74"/>
    <mergeCell ref="AK73:AO73"/>
    <mergeCell ref="BS76:CG76"/>
    <mergeCell ref="CH76:CL76"/>
    <mergeCell ref="CM76:CQ76"/>
    <mergeCell ref="DG75:DK75"/>
    <mergeCell ref="DL75:DP75"/>
    <mergeCell ref="DQ75:DU75"/>
    <mergeCell ref="DV75:DZ75"/>
    <mergeCell ref="Q76:U76"/>
    <mergeCell ref="V76:Z76"/>
    <mergeCell ref="AA76:AE76"/>
    <mergeCell ref="AF76:AJ76"/>
    <mergeCell ref="BS75:CG75"/>
    <mergeCell ref="CH75:CL75"/>
    <mergeCell ref="CM75:CQ75"/>
    <mergeCell ref="CR75:CV75"/>
    <mergeCell ref="CW75:DA75"/>
    <mergeCell ref="DB75:DF75"/>
    <mergeCell ref="AZ76:BD76"/>
    <mergeCell ref="AZ75:BD75"/>
    <mergeCell ref="AK76:AO76"/>
    <mergeCell ref="AK75:AO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V100:DZ100"/>
    <mergeCell ref="BS101:CG101"/>
    <mergeCell ref="CH101:CL101"/>
    <mergeCell ref="CM101:CQ101"/>
    <mergeCell ref="CR101:CV101"/>
    <mergeCell ref="CW101:DA101"/>
    <mergeCell ref="DB101:DF101"/>
    <mergeCell ref="DG101:DK101"/>
    <mergeCell ref="DL101:DP101"/>
    <mergeCell ref="DQ101:DU101"/>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6:P76"/>
    <mergeCell ref="B75:P75"/>
    <mergeCell ref="B74:P74"/>
    <mergeCell ref="B73:P73"/>
    <mergeCell ref="B72:P72"/>
    <mergeCell ref="B71:P71"/>
    <mergeCell ref="B70:P70"/>
    <mergeCell ref="B69:P69"/>
    <mergeCell ref="B68:P68"/>
    <mergeCell ref="AP76:AT76"/>
    <mergeCell ref="AU76:AY76"/>
    <mergeCell ref="AP75:AT75"/>
    <mergeCell ref="AU75:AY75"/>
    <mergeCell ref="AP74:AT74"/>
    <mergeCell ref="AU74:AY74"/>
    <mergeCell ref="AP73:AT73"/>
    <mergeCell ref="AU73:AY73"/>
    <mergeCell ref="AP72:AT72"/>
    <mergeCell ref="AU72:AY72"/>
    <mergeCell ref="V72:Z72"/>
    <mergeCell ref="AA72:AE72"/>
    <mergeCell ref="AF72:AJ72"/>
    <mergeCell ref="AF71:AJ71"/>
    <mergeCell ref="AF68:AJ68"/>
    <mergeCell ref="AK68:AO68"/>
    <mergeCell ref="AP71:AT71"/>
    <mergeCell ref="AU71:AY71"/>
    <mergeCell ref="AP70:AT70"/>
    <mergeCell ref="AU70:AY70"/>
    <mergeCell ref="AP69:AT69"/>
    <mergeCell ref="AU69:AY69"/>
    <mergeCell ref="AP68:AT68"/>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515</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JaGNSGzO3zouXXOY2ehKlyTb+JJ3O6JrUcHJZRImdnDgibbzWvlvr2cmCp9iwNseRI/Z71SRrJhQ4leRcjZEqQ==" saltValue="ndwNlPTKf1j1TQa2+o/tM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LA8Zt6Y+4f4cy4YlgggCRAkI1pJJSiXq5wpibd9iBoYvdKEb+cVrmRa+XMQiZQ2kp/zeryA7kQCKa+PSBdRTg==" saltValue="XnWVHxpc7EkoPt91XTa03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518</v>
      </c>
      <c r="AP7" s="302"/>
      <c r="AQ7" s="303" t="s">
        <v>519</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520</v>
      </c>
      <c r="AQ8" s="309" t="s">
        <v>521</v>
      </c>
      <c r="AR8" s="310" t="s">
        <v>522</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8" t="s">
        <v>523</v>
      </c>
      <c r="AL9" s="1189"/>
      <c r="AM9" s="1189"/>
      <c r="AN9" s="1190"/>
      <c r="AO9" s="311">
        <v>1237333</v>
      </c>
      <c r="AP9" s="311">
        <v>179246</v>
      </c>
      <c r="AQ9" s="312">
        <v>107683</v>
      </c>
      <c r="AR9" s="313">
        <v>66.5</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8" t="s">
        <v>524</v>
      </c>
      <c r="AL10" s="1189"/>
      <c r="AM10" s="1189"/>
      <c r="AN10" s="1190"/>
      <c r="AO10" s="314">
        <v>147876</v>
      </c>
      <c r="AP10" s="314">
        <v>21422</v>
      </c>
      <c r="AQ10" s="315">
        <v>13084</v>
      </c>
      <c r="AR10" s="316">
        <v>63.7</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8" t="s">
        <v>525</v>
      </c>
      <c r="AL11" s="1189"/>
      <c r="AM11" s="1189"/>
      <c r="AN11" s="1190"/>
      <c r="AO11" s="314">
        <v>1341</v>
      </c>
      <c r="AP11" s="314">
        <v>194</v>
      </c>
      <c r="AQ11" s="315">
        <v>13980</v>
      </c>
      <c r="AR11" s="316">
        <v>-98.6</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8" t="s">
        <v>526</v>
      </c>
      <c r="AL12" s="1189"/>
      <c r="AM12" s="1189"/>
      <c r="AN12" s="1190"/>
      <c r="AO12" s="314" t="s">
        <v>527</v>
      </c>
      <c r="AP12" s="314" t="s">
        <v>527</v>
      </c>
      <c r="AQ12" s="315">
        <v>1895</v>
      </c>
      <c r="AR12" s="316" t="s">
        <v>527</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8" t="s">
        <v>528</v>
      </c>
      <c r="AL13" s="1189"/>
      <c r="AM13" s="1189"/>
      <c r="AN13" s="1190"/>
      <c r="AO13" s="314" t="s">
        <v>527</v>
      </c>
      <c r="AP13" s="314" t="s">
        <v>527</v>
      </c>
      <c r="AQ13" s="315" t="s">
        <v>527</v>
      </c>
      <c r="AR13" s="316" t="s">
        <v>527</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8" t="s">
        <v>529</v>
      </c>
      <c r="AL14" s="1189"/>
      <c r="AM14" s="1189"/>
      <c r="AN14" s="1190"/>
      <c r="AO14" s="314">
        <v>89333</v>
      </c>
      <c r="AP14" s="314">
        <v>12941</v>
      </c>
      <c r="AQ14" s="315">
        <v>5185</v>
      </c>
      <c r="AR14" s="316">
        <v>149.6</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8" t="s">
        <v>530</v>
      </c>
      <c r="AL15" s="1189"/>
      <c r="AM15" s="1189"/>
      <c r="AN15" s="1190"/>
      <c r="AO15" s="314">
        <v>106011</v>
      </c>
      <c r="AP15" s="314">
        <v>15357</v>
      </c>
      <c r="AQ15" s="315">
        <v>2748</v>
      </c>
      <c r="AR15" s="316">
        <v>458.8</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1" t="s">
        <v>531</v>
      </c>
      <c r="AL16" s="1192"/>
      <c r="AM16" s="1192"/>
      <c r="AN16" s="1193"/>
      <c r="AO16" s="314">
        <v>-134110</v>
      </c>
      <c r="AP16" s="314">
        <v>-19428</v>
      </c>
      <c r="AQ16" s="315">
        <v>-9965</v>
      </c>
      <c r="AR16" s="316">
        <v>95</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1" t="s">
        <v>188</v>
      </c>
      <c r="AL17" s="1192"/>
      <c r="AM17" s="1192"/>
      <c r="AN17" s="1193"/>
      <c r="AO17" s="314">
        <v>1447784</v>
      </c>
      <c r="AP17" s="314">
        <v>209733</v>
      </c>
      <c r="AQ17" s="315">
        <v>134610</v>
      </c>
      <c r="AR17" s="316">
        <v>55.8</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5" t="s">
        <v>536</v>
      </c>
      <c r="AL21" s="1186"/>
      <c r="AM21" s="1186"/>
      <c r="AN21" s="1187"/>
      <c r="AO21" s="326">
        <v>25.21</v>
      </c>
      <c r="AP21" s="327">
        <v>12.5</v>
      </c>
      <c r="AQ21" s="328">
        <v>12.71</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5" t="s">
        <v>537</v>
      </c>
      <c r="AL22" s="1186"/>
      <c r="AM22" s="1186"/>
      <c r="AN22" s="1187"/>
      <c r="AO22" s="331">
        <v>90.2</v>
      </c>
      <c r="AP22" s="332">
        <v>95.7</v>
      </c>
      <c r="AQ22" s="333">
        <v>-5.5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518</v>
      </c>
      <c r="AP30" s="302"/>
      <c r="AQ30" s="303" t="s">
        <v>519</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520</v>
      </c>
      <c r="AQ31" s="309" t="s">
        <v>521</v>
      </c>
      <c r="AR31" s="310" t="s">
        <v>522</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6" t="s">
        <v>541</v>
      </c>
      <c r="AL32" s="1177"/>
      <c r="AM32" s="1177"/>
      <c r="AN32" s="1178"/>
      <c r="AO32" s="341">
        <v>1260301</v>
      </c>
      <c r="AP32" s="341">
        <v>182573</v>
      </c>
      <c r="AQ32" s="342">
        <v>66752</v>
      </c>
      <c r="AR32" s="343">
        <v>173.5</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6" t="s">
        <v>542</v>
      </c>
      <c r="AL33" s="1177"/>
      <c r="AM33" s="1177"/>
      <c r="AN33" s="1178"/>
      <c r="AO33" s="341" t="s">
        <v>527</v>
      </c>
      <c r="AP33" s="341" t="s">
        <v>527</v>
      </c>
      <c r="AQ33" s="342" t="s">
        <v>527</v>
      </c>
      <c r="AR33" s="343" t="s">
        <v>527</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6" t="s">
        <v>543</v>
      </c>
      <c r="AL34" s="1177"/>
      <c r="AM34" s="1177"/>
      <c r="AN34" s="1178"/>
      <c r="AO34" s="341" t="s">
        <v>527</v>
      </c>
      <c r="AP34" s="341" t="s">
        <v>527</v>
      </c>
      <c r="AQ34" s="342" t="s">
        <v>527</v>
      </c>
      <c r="AR34" s="343" t="s">
        <v>527</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6" t="s">
        <v>544</v>
      </c>
      <c r="AL35" s="1177"/>
      <c r="AM35" s="1177"/>
      <c r="AN35" s="1178"/>
      <c r="AO35" s="341">
        <v>250022</v>
      </c>
      <c r="AP35" s="341">
        <v>36219</v>
      </c>
      <c r="AQ35" s="342">
        <v>23231</v>
      </c>
      <c r="AR35" s="343">
        <v>55.9</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6" t="s">
        <v>545</v>
      </c>
      <c r="AL36" s="1177"/>
      <c r="AM36" s="1177"/>
      <c r="AN36" s="1178"/>
      <c r="AO36" s="341" t="s">
        <v>527</v>
      </c>
      <c r="AP36" s="341" t="s">
        <v>527</v>
      </c>
      <c r="AQ36" s="342">
        <v>3463</v>
      </c>
      <c r="AR36" s="343" t="s">
        <v>527</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6" t="s">
        <v>546</v>
      </c>
      <c r="AL37" s="1177"/>
      <c r="AM37" s="1177"/>
      <c r="AN37" s="1178"/>
      <c r="AO37" s="341" t="s">
        <v>527</v>
      </c>
      <c r="AP37" s="341" t="s">
        <v>527</v>
      </c>
      <c r="AQ37" s="342">
        <v>751</v>
      </c>
      <c r="AR37" s="343" t="s">
        <v>527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79" t="s">
        <v>547</v>
      </c>
      <c r="AL38" s="1180"/>
      <c r="AM38" s="1180"/>
      <c r="AN38" s="1181"/>
      <c r="AO38" s="344" t="s">
        <v>527</v>
      </c>
      <c r="AP38" s="344" t="s">
        <v>527</v>
      </c>
      <c r="AQ38" s="345">
        <v>11</v>
      </c>
      <c r="AR38" s="333" t="s">
        <v>527</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79" t="s">
        <v>548</v>
      </c>
      <c r="AL39" s="1180"/>
      <c r="AM39" s="1180"/>
      <c r="AN39" s="1181"/>
      <c r="AO39" s="341">
        <v>-90291</v>
      </c>
      <c r="AP39" s="341">
        <v>-13080</v>
      </c>
      <c r="AQ39" s="342">
        <v>-2100</v>
      </c>
      <c r="AR39" s="343">
        <v>522.9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6" t="s">
        <v>549</v>
      </c>
      <c r="AL40" s="1177"/>
      <c r="AM40" s="1177"/>
      <c r="AN40" s="1178"/>
      <c r="AO40" s="341">
        <v>-1043695</v>
      </c>
      <c r="AP40" s="341">
        <v>-151194</v>
      </c>
      <c r="AQ40" s="342">
        <v>-67233</v>
      </c>
      <c r="AR40" s="343">
        <v>124.9</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2" t="s">
        <v>300</v>
      </c>
      <c r="AL41" s="1183"/>
      <c r="AM41" s="1183"/>
      <c r="AN41" s="1184"/>
      <c r="AO41" s="341">
        <v>376337</v>
      </c>
      <c r="AP41" s="341">
        <v>54518</v>
      </c>
      <c r="AQ41" s="342">
        <v>24874</v>
      </c>
      <c r="AR41" s="343">
        <v>119.2</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69" t="s">
        <v>518</v>
      </c>
      <c r="AN49" s="1171" t="s">
        <v>553</v>
      </c>
      <c r="AO49" s="1172"/>
      <c r="AP49" s="1172"/>
      <c r="AQ49" s="1172"/>
      <c r="AR49" s="1173"/>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0"/>
      <c r="AN50" s="357" t="s">
        <v>554</v>
      </c>
      <c r="AO50" s="358" t="s">
        <v>555</v>
      </c>
      <c r="AP50" s="359" t="s">
        <v>556</v>
      </c>
      <c r="AQ50" s="360" t="s">
        <v>557</v>
      </c>
      <c r="AR50" s="361" t="s">
        <v>558</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2238814</v>
      </c>
      <c r="AN51" s="363">
        <v>303486</v>
      </c>
      <c r="AO51" s="364">
        <v>27.9</v>
      </c>
      <c r="AP51" s="365">
        <v>128485</v>
      </c>
      <c r="AQ51" s="366">
        <v>8.6999999999999993</v>
      </c>
      <c r="AR51" s="367">
        <v>19.2</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1430773</v>
      </c>
      <c r="AN52" s="371">
        <v>193951</v>
      </c>
      <c r="AO52" s="372">
        <v>43.2</v>
      </c>
      <c r="AP52" s="373">
        <v>62765</v>
      </c>
      <c r="AQ52" s="374">
        <v>9.9</v>
      </c>
      <c r="AR52" s="375">
        <v>33.299999999999997</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1287122</v>
      </c>
      <c r="AN53" s="363">
        <v>175860</v>
      </c>
      <c r="AO53" s="364">
        <v>-42.1</v>
      </c>
      <c r="AP53" s="365">
        <v>128611</v>
      </c>
      <c r="AQ53" s="366">
        <v>0.1</v>
      </c>
      <c r="AR53" s="367">
        <v>-42.2</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824065</v>
      </c>
      <c r="AN54" s="371">
        <v>112593</v>
      </c>
      <c r="AO54" s="372">
        <v>-41.9</v>
      </c>
      <c r="AP54" s="373">
        <v>61552</v>
      </c>
      <c r="AQ54" s="374">
        <v>-1.9</v>
      </c>
      <c r="AR54" s="375">
        <v>-40</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1485535</v>
      </c>
      <c r="AN55" s="363">
        <v>205724</v>
      </c>
      <c r="AO55" s="364">
        <v>17</v>
      </c>
      <c r="AP55" s="365">
        <v>138651</v>
      </c>
      <c r="AQ55" s="366">
        <v>7.8</v>
      </c>
      <c r="AR55" s="367">
        <v>9.1999999999999993</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898958</v>
      </c>
      <c r="AN56" s="371">
        <v>124492</v>
      </c>
      <c r="AO56" s="372">
        <v>10.6</v>
      </c>
      <c r="AP56" s="373">
        <v>71211</v>
      </c>
      <c r="AQ56" s="374">
        <v>15.7</v>
      </c>
      <c r="AR56" s="375">
        <v>-5.0999999999999996</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1129770</v>
      </c>
      <c r="AN57" s="363">
        <v>159640</v>
      </c>
      <c r="AO57" s="364">
        <v>-22.4</v>
      </c>
      <c r="AP57" s="365">
        <v>122882</v>
      </c>
      <c r="AQ57" s="366">
        <v>-11.4</v>
      </c>
      <c r="AR57" s="367">
        <v>-11</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761592</v>
      </c>
      <c r="AN58" s="371">
        <v>107615</v>
      </c>
      <c r="AO58" s="372">
        <v>-13.6</v>
      </c>
      <c r="AP58" s="373">
        <v>65785</v>
      </c>
      <c r="AQ58" s="374">
        <v>-7.6</v>
      </c>
      <c r="AR58" s="375">
        <v>-6</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1223247</v>
      </c>
      <c r="AN59" s="363">
        <v>177205</v>
      </c>
      <c r="AO59" s="364">
        <v>11</v>
      </c>
      <c r="AP59" s="365">
        <v>114790</v>
      </c>
      <c r="AQ59" s="366">
        <v>-6.6</v>
      </c>
      <c r="AR59" s="367">
        <v>17.600000000000001</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559451</v>
      </c>
      <c r="AN60" s="371">
        <v>81045</v>
      </c>
      <c r="AO60" s="372">
        <v>-24.7</v>
      </c>
      <c r="AP60" s="373">
        <v>55601</v>
      </c>
      <c r="AQ60" s="374">
        <v>-15.5</v>
      </c>
      <c r="AR60" s="375">
        <v>-9.1999999999999993</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1472898</v>
      </c>
      <c r="AN61" s="378">
        <v>204383</v>
      </c>
      <c r="AO61" s="379">
        <v>-1.7</v>
      </c>
      <c r="AP61" s="380">
        <v>126684</v>
      </c>
      <c r="AQ61" s="381">
        <v>-0.3</v>
      </c>
      <c r="AR61" s="367">
        <v>-1.4</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894968</v>
      </c>
      <c r="AN62" s="371">
        <v>123939</v>
      </c>
      <c r="AO62" s="372">
        <v>-5.3</v>
      </c>
      <c r="AP62" s="373">
        <v>63383</v>
      </c>
      <c r="AQ62" s="374">
        <v>0.1</v>
      </c>
      <c r="AR62" s="375">
        <v>-5.4</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SSzh50wYhR+OqS2iZQW1xGUP8Kjcthx4ViCnm0T+Htr4WgT6jniVr7suZv1L0ZxOs4R/rXRlbXjjXdfh7HiJpA==" saltValue="TF7IYLLBeG2Nntgnfc5p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567</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q5JndZ9h8zsydMrG2D8DwTMm9Mkcce4Ttw8KYek3+W2qhkU2Nh7+fh//xApM0LEr8vVKoF2v1kqBhv5rLkPgA==" saltValue="LUxZqs5cB3ZviBP3aFBY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fgBL/1yzapIOThgqWo7Jd9U3T5Ph0Dcg4vY7iu1cDmYCd80xJFMYsOeIM8ik3gYgcTg434BmJcjoCy+NZtAzw==" saltValue="58u+CEL2EDuV5Mc/w4/R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4" t="s">
        <v>3</v>
      </c>
      <c r="D47" s="1194"/>
      <c r="E47" s="1195"/>
      <c r="F47" s="11">
        <v>35.54</v>
      </c>
      <c r="G47" s="12">
        <v>34.94</v>
      </c>
      <c r="H47" s="12">
        <v>33.549999999999997</v>
      </c>
      <c r="I47" s="12">
        <v>31.55</v>
      </c>
      <c r="J47" s="13">
        <v>26.61</v>
      </c>
    </row>
    <row r="48" spans="2:10" ht="57.75" customHeight="1">
      <c r="B48" s="14"/>
      <c r="C48" s="1196" t="s">
        <v>4</v>
      </c>
      <c r="D48" s="1196"/>
      <c r="E48" s="1197"/>
      <c r="F48" s="15">
        <v>2.88</v>
      </c>
      <c r="G48" s="16">
        <v>2.21</v>
      </c>
      <c r="H48" s="16">
        <v>2.59</v>
      </c>
      <c r="I48" s="16">
        <v>2.66</v>
      </c>
      <c r="J48" s="17">
        <v>2</v>
      </c>
    </row>
    <row r="49" spans="2:10" ht="57.75" customHeight="1" thickBot="1">
      <c r="B49" s="18"/>
      <c r="C49" s="1198" t="s">
        <v>5</v>
      </c>
      <c r="D49" s="1198"/>
      <c r="E49" s="1199"/>
      <c r="F49" s="19" t="s">
        <v>574</v>
      </c>
      <c r="G49" s="20" t="s">
        <v>575</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5NwZxepsRJEM4+h3r+/tapv2xPYQUMiEIKPn/nXN0i51QXHVJmiy8tHjS/EWyUfcx4IFCQ4cLdjP1L0zusn6+w==" saltValue="oTrKmMIr63SqesLDWvus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06" t="s">
        <v>579</v>
      </c>
      <c r="D34" s="1206"/>
      <c r="E34" s="1207"/>
      <c r="F34" s="32">
        <v>13.56</v>
      </c>
      <c r="G34" s="33">
        <v>13.7</v>
      </c>
      <c r="H34" s="33">
        <v>14.47</v>
      </c>
      <c r="I34" s="33">
        <v>13.96</v>
      </c>
      <c r="J34" s="34">
        <v>13.12</v>
      </c>
      <c r="K34" s="22"/>
      <c r="L34" s="22"/>
      <c r="M34" s="22"/>
      <c r="N34" s="22"/>
      <c r="O34" s="22"/>
      <c r="P34" s="22"/>
    </row>
    <row r="35" spans="1:16" ht="39" customHeight="1">
      <c r="A35" s="22"/>
      <c r="B35" s="35"/>
      <c r="C35" s="1200" t="s">
        <v>580</v>
      </c>
      <c r="D35" s="1201"/>
      <c r="E35" s="1202"/>
      <c r="F35" s="36">
        <v>1.42</v>
      </c>
      <c r="G35" s="37">
        <v>1.63</v>
      </c>
      <c r="H35" s="37">
        <v>2.06</v>
      </c>
      <c r="I35" s="37">
        <v>2.36</v>
      </c>
      <c r="J35" s="38">
        <v>2.72</v>
      </c>
      <c r="K35" s="22"/>
      <c r="L35" s="22"/>
      <c r="M35" s="22"/>
      <c r="N35" s="22"/>
      <c r="O35" s="22"/>
      <c r="P35" s="22"/>
    </row>
    <row r="36" spans="1:16" ht="39" customHeight="1">
      <c r="A36" s="22"/>
      <c r="B36" s="35"/>
      <c r="C36" s="1200" t="s">
        <v>581</v>
      </c>
      <c r="D36" s="1201"/>
      <c r="E36" s="1202"/>
      <c r="F36" s="36">
        <v>2.85</v>
      </c>
      <c r="G36" s="37">
        <v>2.1800000000000002</v>
      </c>
      <c r="H36" s="37">
        <v>2.5499999999999998</v>
      </c>
      <c r="I36" s="37">
        <v>2.62</v>
      </c>
      <c r="J36" s="38">
        <v>1.96</v>
      </c>
      <c r="K36" s="22"/>
      <c r="L36" s="22"/>
      <c r="M36" s="22"/>
      <c r="N36" s="22"/>
      <c r="O36" s="22"/>
      <c r="P36" s="22"/>
    </row>
    <row r="37" spans="1:16" ht="39" customHeight="1">
      <c r="A37" s="22"/>
      <c r="B37" s="35"/>
      <c r="C37" s="1200" t="s">
        <v>582</v>
      </c>
      <c r="D37" s="1201"/>
      <c r="E37" s="1202"/>
      <c r="F37" s="36">
        <v>0.25</v>
      </c>
      <c r="G37" s="37">
        <v>0.25</v>
      </c>
      <c r="H37" s="37">
        <v>0.28000000000000003</v>
      </c>
      <c r="I37" s="37">
        <v>0.31</v>
      </c>
      <c r="J37" s="38">
        <v>0.6</v>
      </c>
      <c r="K37" s="22"/>
      <c r="L37" s="22"/>
      <c r="M37" s="22"/>
      <c r="N37" s="22"/>
      <c r="O37" s="22"/>
      <c r="P37" s="22"/>
    </row>
    <row r="38" spans="1:16" ht="39" customHeight="1">
      <c r="A38" s="22"/>
      <c r="B38" s="35"/>
      <c r="C38" s="1200" t="s">
        <v>583</v>
      </c>
      <c r="D38" s="1201"/>
      <c r="E38" s="1202"/>
      <c r="F38" s="36">
        <v>0.02</v>
      </c>
      <c r="G38" s="37">
        <v>0.09</v>
      </c>
      <c r="H38" s="37">
        <v>0.24</v>
      </c>
      <c r="I38" s="37">
        <v>0.03</v>
      </c>
      <c r="J38" s="38">
        <v>0.09</v>
      </c>
      <c r="K38" s="22"/>
      <c r="L38" s="22"/>
      <c r="M38" s="22"/>
      <c r="N38" s="22"/>
      <c r="O38" s="22"/>
      <c r="P38" s="22"/>
    </row>
    <row r="39" spans="1:16" ht="39" customHeight="1">
      <c r="A39" s="22"/>
      <c r="B39" s="35"/>
      <c r="C39" s="1200" t="s">
        <v>584</v>
      </c>
      <c r="D39" s="1201"/>
      <c r="E39" s="1202"/>
      <c r="F39" s="36">
        <v>0.12</v>
      </c>
      <c r="G39" s="37">
        <v>0.08</v>
      </c>
      <c r="H39" s="37">
        <v>0.08</v>
      </c>
      <c r="I39" s="37">
        <v>0.05</v>
      </c>
      <c r="J39" s="38">
        <v>0.06</v>
      </c>
      <c r="K39" s="22"/>
      <c r="L39" s="22"/>
      <c r="M39" s="22"/>
      <c r="N39" s="22"/>
      <c r="O39" s="22"/>
      <c r="P39" s="22"/>
    </row>
    <row r="40" spans="1:16" ht="39" customHeight="1">
      <c r="A40" s="22"/>
      <c r="B40" s="35"/>
      <c r="C40" s="1200" t="s">
        <v>585</v>
      </c>
      <c r="D40" s="1201"/>
      <c r="E40" s="1202"/>
      <c r="F40" s="36">
        <v>0.01</v>
      </c>
      <c r="G40" s="37">
        <v>0.02</v>
      </c>
      <c r="H40" s="37">
        <v>0.02</v>
      </c>
      <c r="I40" s="37">
        <v>0.01</v>
      </c>
      <c r="J40" s="38">
        <v>0.03</v>
      </c>
      <c r="K40" s="22"/>
      <c r="L40" s="22"/>
      <c r="M40" s="22"/>
      <c r="N40" s="22"/>
      <c r="O40" s="22"/>
      <c r="P40" s="22"/>
    </row>
    <row r="41" spans="1:16" ht="39" customHeight="1">
      <c r="A41" s="22"/>
      <c r="B41" s="35"/>
      <c r="C41" s="1200" t="s">
        <v>586</v>
      </c>
      <c r="D41" s="1201"/>
      <c r="E41" s="1202"/>
      <c r="F41" s="36">
        <v>0.04</v>
      </c>
      <c r="G41" s="37">
        <v>0.03</v>
      </c>
      <c r="H41" s="37">
        <v>0.04</v>
      </c>
      <c r="I41" s="37">
        <v>0.09</v>
      </c>
      <c r="J41" s="38">
        <v>0.02</v>
      </c>
      <c r="K41" s="22"/>
      <c r="L41" s="22"/>
      <c r="M41" s="22"/>
      <c r="N41" s="22"/>
      <c r="O41" s="22"/>
      <c r="P41" s="22"/>
    </row>
    <row r="42" spans="1:16" ht="39" customHeight="1">
      <c r="A42" s="22"/>
      <c r="B42" s="39"/>
      <c r="C42" s="1200" t="s">
        <v>587</v>
      </c>
      <c r="D42" s="1201"/>
      <c r="E42" s="1202"/>
      <c r="F42" s="36" t="s">
        <v>527</v>
      </c>
      <c r="G42" s="37" t="s">
        <v>527</v>
      </c>
      <c r="H42" s="37" t="s">
        <v>527</v>
      </c>
      <c r="I42" s="37" t="s">
        <v>527</v>
      </c>
      <c r="J42" s="38" t="s">
        <v>527</v>
      </c>
      <c r="K42" s="22"/>
      <c r="L42" s="22"/>
      <c r="M42" s="22"/>
      <c r="N42" s="22"/>
      <c r="O42" s="22"/>
      <c r="P42" s="22"/>
    </row>
    <row r="43" spans="1:16" ht="39" customHeight="1" thickBot="1">
      <c r="A43" s="22"/>
      <c r="B43" s="40"/>
      <c r="C43" s="1203" t="s">
        <v>588</v>
      </c>
      <c r="D43" s="1204"/>
      <c r="E43" s="1205"/>
      <c r="F43" s="41">
        <v>0.15</v>
      </c>
      <c r="G43" s="42">
        <v>0.12</v>
      </c>
      <c r="H43" s="42">
        <v>0.13</v>
      </c>
      <c r="I43" s="42">
        <v>0.17</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dov0VcxO9wimgPUDh7dOVzXhtXq8w4p7+iB2wNxsaKYG7+O+zDrNKsu7pWPsxenHkqhKTCKVlFqteSOs5MkCw==" saltValue="dTxu3h4js0WVJSXB6iRi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26" t="s">
        <v>11</v>
      </c>
      <c r="C45" s="1227"/>
      <c r="D45" s="58"/>
      <c r="E45" s="1232" t="s">
        <v>12</v>
      </c>
      <c r="F45" s="1232"/>
      <c r="G45" s="1232"/>
      <c r="H45" s="1232"/>
      <c r="I45" s="1232"/>
      <c r="J45" s="1233"/>
      <c r="K45" s="59">
        <v>1134</v>
      </c>
      <c r="L45" s="60">
        <v>1184</v>
      </c>
      <c r="M45" s="60">
        <v>1183</v>
      </c>
      <c r="N45" s="60">
        <v>1190</v>
      </c>
      <c r="O45" s="61">
        <v>1260</v>
      </c>
      <c r="P45" s="48"/>
      <c r="Q45" s="48"/>
      <c r="R45" s="48"/>
      <c r="S45" s="48"/>
      <c r="T45" s="48"/>
      <c r="U45" s="48"/>
    </row>
    <row r="46" spans="1:21" ht="30.75" customHeight="1">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c r="A47" s="48"/>
      <c r="B47" s="1228"/>
      <c r="C47" s="1229"/>
      <c r="D47" s="62"/>
      <c r="E47" s="1210" t="s">
        <v>14</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c r="A48" s="48"/>
      <c r="B48" s="1228"/>
      <c r="C48" s="1229"/>
      <c r="D48" s="62"/>
      <c r="E48" s="1210" t="s">
        <v>15</v>
      </c>
      <c r="F48" s="1210"/>
      <c r="G48" s="1210"/>
      <c r="H48" s="1210"/>
      <c r="I48" s="1210"/>
      <c r="J48" s="1211"/>
      <c r="K48" s="63">
        <v>283</v>
      </c>
      <c r="L48" s="64">
        <v>254</v>
      </c>
      <c r="M48" s="64">
        <v>239</v>
      </c>
      <c r="N48" s="64">
        <v>253</v>
      </c>
      <c r="O48" s="65">
        <v>250</v>
      </c>
      <c r="P48" s="48"/>
      <c r="Q48" s="48"/>
      <c r="R48" s="48"/>
      <c r="S48" s="48"/>
      <c r="T48" s="48"/>
      <c r="U48" s="48"/>
    </row>
    <row r="49" spans="1:21" ht="30.75" customHeight="1">
      <c r="A49" s="48"/>
      <c r="B49" s="1228"/>
      <c r="C49" s="1229"/>
      <c r="D49" s="62"/>
      <c r="E49" s="1210" t="s">
        <v>16</v>
      </c>
      <c r="F49" s="1210"/>
      <c r="G49" s="1210"/>
      <c r="H49" s="1210"/>
      <c r="I49" s="1210"/>
      <c r="J49" s="1211"/>
      <c r="K49" s="63" t="s">
        <v>527</v>
      </c>
      <c r="L49" s="64" t="s">
        <v>527</v>
      </c>
      <c r="M49" s="64" t="s">
        <v>527</v>
      </c>
      <c r="N49" s="64" t="s">
        <v>527</v>
      </c>
      <c r="O49" s="65" t="s">
        <v>527</v>
      </c>
      <c r="P49" s="48"/>
      <c r="Q49" s="48"/>
      <c r="R49" s="48"/>
      <c r="S49" s="48"/>
      <c r="T49" s="48"/>
      <c r="U49" s="48"/>
    </row>
    <row r="50" spans="1:21" ht="30.75" customHeight="1">
      <c r="A50" s="48"/>
      <c r="B50" s="1228"/>
      <c r="C50" s="1229"/>
      <c r="D50" s="62"/>
      <c r="E50" s="1210" t="s">
        <v>17</v>
      </c>
      <c r="F50" s="1210"/>
      <c r="G50" s="1210"/>
      <c r="H50" s="1210"/>
      <c r="I50" s="1210"/>
      <c r="J50" s="1211"/>
      <c r="K50" s="63" t="s">
        <v>527</v>
      </c>
      <c r="L50" s="64" t="s">
        <v>527</v>
      </c>
      <c r="M50" s="64" t="s">
        <v>527</v>
      </c>
      <c r="N50" s="64" t="s">
        <v>527</v>
      </c>
      <c r="O50" s="65" t="s">
        <v>527</v>
      </c>
      <c r="P50" s="48"/>
      <c r="Q50" s="48"/>
      <c r="R50" s="48"/>
      <c r="S50" s="48"/>
      <c r="T50" s="48"/>
      <c r="U50" s="48"/>
    </row>
    <row r="51" spans="1:21" ht="30.75" customHeight="1">
      <c r="A51" s="48"/>
      <c r="B51" s="1230"/>
      <c r="C51" s="1231"/>
      <c r="D51" s="66"/>
      <c r="E51" s="1210" t="s">
        <v>18</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c r="A52" s="48"/>
      <c r="B52" s="1208" t="s">
        <v>19</v>
      </c>
      <c r="C52" s="1209"/>
      <c r="D52" s="66"/>
      <c r="E52" s="1210" t="s">
        <v>20</v>
      </c>
      <c r="F52" s="1210"/>
      <c r="G52" s="1210"/>
      <c r="H52" s="1210"/>
      <c r="I52" s="1210"/>
      <c r="J52" s="1211"/>
      <c r="K52" s="63">
        <v>1116</v>
      </c>
      <c r="L52" s="64">
        <v>1114</v>
      </c>
      <c r="M52" s="64">
        <v>1071</v>
      </c>
      <c r="N52" s="64">
        <v>1087</v>
      </c>
      <c r="O52" s="65">
        <v>1134</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301</v>
      </c>
      <c r="L53" s="69">
        <v>324</v>
      </c>
      <c r="M53" s="69">
        <v>351</v>
      </c>
      <c r="N53" s="69">
        <v>356</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c r="B57" s="1216" t="s">
        <v>25</v>
      </c>
      <c r="C57" s="1217"/>
      <c r="D57" s="1220" t="s">
        <v>26</v>
      </c>
      <c r="E57" s="1221"/>
      <c r="F57" s="1221"/>
      <c r="G57" s="1221"/>
      <c r="H57" s="1221"/>
      <c r="I57" s="1221"/>
      <c r="J57" s="1222"/>
      <c r="K57" s="82" t="s">
        <v>611</v>
      </c>
      <c r="L57" s="83" t="s">
        <v>613</v>
      </c>
      <c r="M57" s="83" t="s">
        <v>612</v>
      </c>
      <c r="N57" s="83" t="s">
        <v>613</v>
      </c>
      <c r="O57" s="84" t="s">
        <v>613</v>
      </c>
    </row>
    <row r="58" spans="1:21" ht="31.5" customHeight="1" thickBot="1">
      <c r="B58" s="1218"/>
      <c r="C58" s="1219"/>
      <c r="D58" s="1223" t="s">
        <v>27</v>
      </c>
      <c r="E58" s="1224"/>
      <c r="F58" s="1224"/>
      <c r="G58" s="1224"/>
      <c r="H58" s="1224"/>
      <c r="I58" s="1224"/>
      <c r="J58" s="1225"/>
      <c r="K58" s="85" t="s">
        <v>612</v>
      </c>
      <c r="L58" s="86" t="s">
        <v>611</v>
      </c>
      <c r="M58" s="86" t="s">
        <v>613</v>
      </c>
      <c r="N58" s="86" t="s">
        <v>613</v>
      </c>
      <c r="O58" s="87" t="s">
        <v>613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FrP0EBaIkupE78IReFNZZpjiqkIW4fbSaD9+1mgvHcWBmEb96p6jkRDTls8lU50X+86YJ8Rj4LaC56yS9l7w==" saltValue="uS1UfnenaYHiqy/1Dezs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569</v>
      </c>
      <c r="J40" s="99" t="s">
        <v>570</v>
      </c>
      <c r="K40" s="99" t="s">
        <v>571</v>
      </c>
      <c r="L40" s="99" t="s">
        <v>572</v>
      </c>
      <c r="M40" s="100" t="s">
        <v>573</v>
      </c>
    </row>
    <row r="41" spans="2:13" ht="27.75" customHeight="1">
      <c r="B41" s="1246" t="s">
        <v>30</v>
      </c>
      <c r="C41" s="1247"/>
      <c r="D41" s="101"/>
      <c r="E41" s="1248" t="s">
        <v>31</v>
      </c>
      <c r="F41" s="1248"/>
      <c r="G41" s="1248"/>
      <c r="H41" s="1249"/>
      <c r="I41" s="102">
        <v>11611</v>
      </c>
      <c r="J41" s="103">
        <v>11325</v>
      </c>
      <c r="K41" s="103">
        <v>11230</v>
      </c>
      <c r="L41" s="103">
        <v>10902</v>
      </c>
      <c r="M41" s="104">
        <v>10688</v>
      </c>
    </row>
    <row r="42" spans="2:13" ht="27.75" customHeight="1">
      <c r="B42" s="1236"/>
      <c r="C42" s="1237"/>
      <c r="D42" s="105"/>
      <c r="E42" s="1240" t="s">
        <v>32</v>
      </c>
      <c r="F42" s="1240"/>
      <c r="G42" s="1240"/>
      <c r="H42" s="1241"/>
      <c r="I42" s="106" t="s">
        <v>527</v>
      </c>
      <c r="J42" s="107" t="s">
        <v>527</v>
      </c>
      <c r="K42" s="107" t="s">
        <v>527</v>
      </c>
      <c r="L42" s="107" t="s">
        <v>527</v>
      </c>
      <c r="M42" s="108" t="s">
        <v>527</v>
      </c>
    </row>
    <row r="43" spans="2:13" ht="27.75" customHeight="1">
      <c r="B43" s="1236"/>
      <c r="C43" s="1237"/>
      <c r="D43" s="105"/>
      <c r="E43" s="1240" t="s">
        <v>33</v>
      </c>
      <c r="F43" s="1240"/>
      <c r="G43" s="1240"/>
      <c r="H43" s="1241"/>
      <c r="I43" s="106">
        <v>2418</v>
      </c>
      <c r="J43" s="107">
        <v>2418</v>
      </c>
      <c r="K43" s="107">
        <v>2380</v>
      </c>
      <c r="L43" s="107">
        <v>2331</v>
      </c>
      <c r="M43" s="108">
        <v>2225</v>
      </c>
    </row>
    <row r="44" spans="2:13" ht="27.75" customHeight="1">
      <c r="B44" s="1236"/>
      <c r="C44" s="1237"/>
      <c r="D44" s="105"/>
      <c r="E44" s="1240" t="s">
        <v>34</v>
      </c>
      <c r="F44" s="1240"/>
      <c r="G44" s="1240"/>
      <c r="H44" s="1241"/>
      <c r="I44" s="106" t="s">
        <v>527</v>
      </c>
      <c r="J44" s="107" t="s">
        <v>527</v>
      </c>
      <c r="K44" s="107" t="s">
        <v>527</v>
      </c>
      <c r="L44" s="107" t="s">
        <v>527</v>
      </c>
      <c r="M44" s="108" t="s">
        <v>527</v>
      </c>
    </row>
    <row r="45" spans="2:13" ht="27.75" customHeight="1">
      <c r="B45" s="1236"/>
      <c r="C45" s="1237"/>
      <c r="D45" s="105"/>
      <c r="E45" s="1240" t="s">
        <v>35</v>
      </c>
      <c r="F45" s="1240"/>
      <c r="G45" s="1240"/>
      <c r="H45" s="1241"/>
      <c r="I45" s="106">
        <v>752</v>
      </c>
      <c r="J45" s="107">
        <v>651</v>
      </c>
      <c r="K45" s="107">
        <v>641</v>
      </c>
      <c r="L45" s="107">
        <v>584</v>
      </c>
      <c r="M45" s="108">
        <v>474</v>
      </c>
    </row>
    <row r="46" spans="2:13" ht="27.75" customHeight="1">
      <c r="B46" s="1236"/>
      <c r="C46" s="1237"/>
      <c r="D46" s="109"/>
      <c r="E46" s="1240" t="s">
        <v>36</v>
      </c>
      <c r="F46" s="1240"/>
      <c r="G46" s="1240"/>
      <c r="H46" s="1241"/>
      <c r="I46" s="106" t="s">
        <v>527</v>
      </c>
      <c r="J46" s="107" t="s">
        <v>527</v>
      </c>
      <c r="K46" s="107" t="s">
        <v>527</v>
      </c>
      <c r="L46" s="107" t="s">
        <v>527</v>
      </c>
      <c r="M46" s="108" t="s">
        <v>527</v>
      </c>
    </row>
    <row r="47" spans="2:13" ht="27.75" customHeight="1">
      <c r="B47" s="1236"/>
      <c r="C47" s="1237"/>
      <c r="D47" s="110"/>
      <c r="E47" s="1250" t="s">
        <v>37</v>
      </c>
      <c r="F47" s="1251"/>
      <c r="G47" s="1251"/>
      <c r="H47" s="1252"/>
      <c r="I47" s="106" t="s">
        <v>527</v>
      </c>
      <c r="J47" s="107" t="s">
        <v>527</v>
      </c>
      <c r="K47" s="107" t="s">
        <v>527</v>
      </c>
      <c r="L47" s="107" t="s">
        <v>527</v>
      </c>
      <c r="M47" s="108" t="s">
        <v>527</v>
      </c>
    </row>
    <row r="48" spans="2:13" ht="27.75" customHeight="1">
      <c r="B48" s="1236"/>
      <c r="C48" s="1237"/>
      <c r="D48" s="105"/>
      <c r="E48" s="1240" t="s">
        <v>38</v>
      </c>
      <c r="F48" s="1240"/>
      <c r="G48" s="1240"/>
      <c r="H48" s="1241"/>
      <c r="I48" s="106" t="s">
        <v>527</v>
      </c>
      <c r="J48" s="107" t="s">
        <v>527</v>
      </c>
      <c r="K48" s="107" t="s">
        <v>527</v>
      </c>
      <c r="L48" s="107" t="s">
        <v>527</v>
      </c>
      <c r="M48" s="108" t="s">
        <v>527</v>
      </c>
    </row>
    <row r="49" spans="2:13" ht="27.75" customHeight="1">
      <c r="B49" s="1238"/>
      <c r="C49" s="1239"/>
      <c r="D49" s="105"/>
      <c r="E49" s="1240" t="s">
        <v>39</v>
      </c>
      <c r="F49" s="1240"/>
      <c r="G49" s="1240"/>
      <c r="H49" s="1241"/>
      <c r="I49" s="106" t="s">
        <v>527</v>
      </c>
      <c r="J49" s="107" t="s">
        <v>527</v>
      </c>
      <c r="K49" s="107" t="s">
        <v>527</v>
      </c>
      <c r="L49" s="107" t="s">
        <v>527</v>
      </c>
      <c r="M49" s="108" t="s">
        <v>527</v>
      </c>
    </row>
    <row r="50" spans="2:13" ht="27.75" customHeight="1">
      <c r="B50" s="1234" t="s">
        <v>40</v>
      </c>
      <c r="C50" s="1235"/>
      <c r="D50" s="111"/>
      <c r="E50" s="1240" t="s">
        <v>41</v>
      </c>
      <c r="F50" s="1240"/>
      <c r="G50" s="1240"/>
      <c r="H50" s="1241"/>
      <c r="I50" s="106">
        <v>3275</v>
      </c>
      <c r="J50" s="107">
        <v>3318</v>
      </c>
      <c r="K50" s="107">
        <v>3175</v>
      </c>
      <c r="L50" s="107">
        <v>3084</v>
      </c>
      <c r="M50" s="108">
        <v>2761</v>
      </c>
    </row>
    <row r="51" spans="2:13" ht="27.75" customHeight="1">
      <c r="B51" s="1236"/>
      <c r="C51" s="1237"/>
      <c r="D51" s="105"/>
      <c r="E51" s="1240" t="s">
        <v>42</v>
      </c>
      <c r="F51" s="1240"/>
      <c r="G51" s="1240"/>
      <c r="H51" s="1241"/>
      <c r="I51" s="106">
        <v>1594</v>
      </c>
      <c r="J51" s="107">
        <v>1508</v>
      </c>
      <c r="K51" s="107">
        <v>1420</v>
      </c>
      <c r="L51" s="107">
        <v>1342</v>
      </c>
      <c r="M51" s="108">
        <v>1251</v>
      </c>
    </row>
    <row r="52" spans="2:13" ht="27.75" customHeight="1">
      <c r="B52" s="1238"/>
      <c r="C52" s="1239"/>
      <c r="D52" s="105"/>
      <c r="E52" s="1240" t="s">
        <v>43</v>
      </c>
      <c r="F52" s="1240"/>
      <c r="G52" s="1240"/>
      <c r="H52" s="1241"/>
      <c r="I52" s="106">
        <v>9023</v>
      </c>
      <c r="J52" s="107">
        <v>8737</v>
      </c>
      <c r="K52" s="107">
        <v>8762</v>
      </c>
      <c r="L52" s="107">
        <v>8524</v>
      </c>
      <c r="M52" s="108">
        <v>8468</v>
      </c>
    </row>
    <row r="53" spans="2:13" ht="27.75" customHeight="1" thickBot="1">
      <c r="B53" s="1242" t="s">
        <v>44</v>
      </c>
      <c r="C53" s="1243"/>
      <c r="D53" s="112"/>
      <c r="E53" s="1244" t="s">
        <v>45</v>
      </c>
      <c r="F53" s="1244"/>
      <c r="G53" s="1244"/>
      <c r="H53" s="1245"/>
      <c r="I53" s="113">
        <v>889</v>
      </c>
      <c r="J53" s="114">
        <v>831</v>
      </c>
      <c r="K53" s="114">
        <v>893</v>
      </c>
      <c r="L53" s="114">
        <v>867</v>
      </c>
      <c r="M53" s="115">
        <v>906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zzDhw7c3D5t1MwtOeCpf8vmZUPaWcYAOHugdNX7vqtigDAX9C6ItUxva2gIBIHiT3FYZL8gieta/DpZBlcLNA==" saltValue="ui8eNKMSFslwSGQbsvVM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571</v>
      </c>
      <c r="G54" s="124" t="s">
        <v>572</v>
      </c>
      <c r="H54" s="125" t="s">
        <v>573</v>
      </c>
    </row>
    <row r="55" spans="2:8" ht="52.5" customHeight="1">
      <c r="B55" s="126"/>
      <c r="C55" s="1258" t="s">
        <v>48</v>
      </c>
      <c r="D55" s="1258"/>
      <c r="E55" s="1259"/>
      <c r="F55" s="127">
        <v>1403</v>
      </c>
      <c r="G55" s="127">
        <v>1303</v>
      </c>
      <c r="H55" s="128">
        <v>1104</v>
      </c>
    </row>
    <row r="56" spans="2:8" ht="52.5" customHeight="1">
      <c r="B56" s="129"/>
      <c r="C56" s="1260" t="s">
        <v>49</v>
      </c>
      <c r="D56" s="1260"/>
      <c r="E56" s="1261"/>
      <c r="F56" s="130">
        <v>740</v>
      </c>
      <c r="G56" s="130">
        <v>790</v>
      </c>
      <c r="H56" s="131">
        <v>759</v>
      </c>
    </row>
    <row r="57" spans="2:8" ht="53.25" customHeight="1">
      <c r="B57" s="129"/>
      <c r="C57" s="1262" t="s">
        <v>50</v>
      </c>
      <c r="D57" s="1262"/>
      <c r="E57" s="1263"/>
      <c r="F57" s="132">
        <v>611</v>
      </c>
      <c r="G57" s="132">
        <v>665</v>
      </c>
      <c r="H57" s="133">
        <v>666</v>
      </c>
    </row>
    <row r="58" spans="2:8" ht="45.75" customHeight="1">
      <c r="B58" s="134"/>
      <c r="C58" s="1264" t="s">
        <v>606</v>
      </c>
      <c r="D58" s="1265"/>
      <c r="E58" s="1266"/>
      <c r="F58" s="384">
        <v>508</v>
      </c>
      <c r="G58" s="384">
        <v>461</v>
      </c>
      <c r="H58" s="135">
        <v>361</v>
      </c>
    </row>
    <row r="59" spans="2:8" ht="45.75" customHeight="1">
      <c r="B59" s="134"/>
      <c r="C59" s="1264" t="s">
        <v>607</v>
      </c>
      <c r="D59" s="1265"/>
      <c r="E59" s="1266"/>
      <c r="F59" s="384" t="s">
        <v>610</v>
      </c>
      <c r="G59" s="384">
        <v>100</v>
      </c>
      <c r="H59" s="135">
        <v>202</v>
      </c>
    </row>
    <row r="60" spans="2:8" ht="45.75" customHeight="1">
      <c r="B60" s="134"/>
      <c r="C60" s="1264" t="s">
        <v>608</v>
      </c>
      <c r="D60" s="1265"/>
      <c r="E60" s="1266"/>
      <c r="F60" s="384">
        <v>52</v>
      </c>
      <c r="G60" s="384">
        <v>52</v>
      </c>
      <c r="H60" s="135">
        <v>52</v>
      </c>
    </row>
    <row r="61" spans="2:8" ht="45.75" customHeight="1">
      <c r="B61" s="134"/>
      <c r="C61" s="1264" t="s">
        <v>609</v>
      </c>
      <c r="D61" s="1265"/>
      <c r="E61" s="1266"/>
      <c r="F61" s="384">
        <v>51</v>
      </c>
      <c r="G61" s="384">
        <v>51</v>
      </c>
      <c r="H61" s="135">
        <v>51</v>
      </c>
    </row>
    <row r="62" spans="2:8" ht="45.75" customHeight="1" thickBot="1">
      <c r="B62" s="136"/>
      <c r="C62" s="1253"/>
      <c r="D62" s="1254"/>
      <c r="E62" s="1255"/>
      <c r="F62" s="137"/>
      <c r="G62" s="137"/>
      <c r="H62" s="138"/>
    </row>
    <row r="63" spans="2:8" ht="52.5" customHeight="1" thickBot="1">
      <c r="B63" s="139"/>
      <c r="C63" s="1256" t="s">
        <v>51</v>
      </c>
      <c r="D63" s="1256"/>
      <c r="E63" s="1257"/>
      <c r="F63" s="140">
        <v>2755</v>
      </c>
      <c r="G63" s="140">
        <v>2758</v>
      </c>
      <c r="H63" s="141">
        <v>2529</v>
      </c>
    </row>
    <row r="64" spans="2:8" ht="15" customHeight="1"/>
    <row r="65" ht="0" hidden="1" customHeight="1"/>
    <row r="66" ht="0" hidden="1" customHeight="1"/>
  </sheetData>
  <sheetProtection algorithmName="SHA-512" hashValue="BKNcm2LXnMzk0BL/KkvR3P6ThKkhVnvtkWqJdq+mbJx2d6kTddnv+uecwlxCpocb2VITnhN/9S/qQP+PDS2r0Q==" saltValue="8/4gjg2mnZto8HraUPyasQ=="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37" zoomScaleNormal="100" zoomScaleSheetLayoutView="55" workbookViewId="0">
      <selection activeCell="DC37" sqref="DC37"/>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89"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0"/>
      <c r="DG4" s="290"/>
      <c r="DH4" s="290"/>
      <c r="DI4" s="290"/>
      <c r="DJ4" s="290"/>
      <c r="DK4" s="290"/>
      <c r="DL4" s="290"/>
      <c r="DM4" s="290"/>
      <c r="DN4" s="290"/>
      <c r="DO4" s="290"/>
      <c r="DP4" s="290"/>
      <c r="DQ4" s="290"/>
      <c r="DR4" s="290"/>
      <c r="DS4" s="290"/>
      <c r="DT4" s="290"/>
      <c r="DU4" s="290"/>
      <c r="DV4" s="290"/>
      <c r="DW4" s="290"/>
    </row>
    <row r="5" spans="1:143" s="289"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0"/>
      <c r="DG5" s="290"/>
      <c r="DH5" s="290"/>
      <c r="DI5" s="290"/>
      <c r="DJ5" s="290"/>
      <c r="DK5" s="290"/>
      <c r="DL5" s="290"/>
      <c r="DM5" s="290"/>
      <c r="DN5" s="290"/>
      <c r="DO5" s="290"/>
      <c r="DP5" s="290"/>
      <c r="DQ5" s="290"/>
      <c r="DR5" s="290"/>
      <c r="DS5" s="290"/>
      <c r="DT5" s="290"/>
      <c r="DU5" s="290"/>
      <c r="DV5" s="290"/>
      <c r="DW5" s="290"/>
    </row>
    <row r="6" spans="1:143" s="289"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0"/>
      <c r="DG6" s="290"/>
      <c r="DH6" s="290"/>
      <c r="DI6" s="290"/>
      <c r="DJ6" s="290"/>
      <c r="DK6" s="290"/>
      <c r="DL6" s="290"/>
      <c r="DM6" s="290"/>
      <c r="DN6" s="290"/>
      <c r="DO6" s="290"/>
      <c r="DP6" s="290"/>
      <c r="DQ6" s="290"/>
      <c r="DR6" s="290"/>
      <c r="DS6" s="290"/>
      <c r="DT6" s="290"/>
      <c r="DU6" s="290"/>
      <c r="DV6" s="290"/>
      <c r="DW6" s="290"/>
    </row>
    <row r="7" spans="1:143" s="289"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0"/>
      <c r="DG7" s="290"/>
      <c r="DH7" s="290"/>
      <c r="DI7" s="290"/>
      <c r="DJ7" s="290"/>
      <c r="DK7" s="290"/>
      <c r="DL7" s="290"/>
      <c r="DM7" s="290"/>
      <c r="DN7" s="290"/>
      <c r="DO7" s="290"/>
      <c r="DP7" s="290"/>
      <c r="DQ7" s="290"/>
      <c r="DR7" s="290"/>
      <c r="DS7" s="290"/>
      <c r="DT7" s="290"/>
      <c r="DU7" s="290"/>
      <c r="DV7" s="290"/>
      <c r="DW7" s="290"/>
    </row>
    <row r="8" spans="1:143" s="289"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0"/>
      <c r="DG8" s="290"/>
      <c r="DH8" s="290"/>
      <c r="DI8" s="290"/>
      <c r="DJ8" s="290"/>
      <c r="DK8" s="290"/>
      <c r="DL8" s="290"/>
      <c r="DM8" s="290"/>
      <c r="DN8" s="290"/>
      <c r="DO8" s="290"/>
      <c r="DP8" s="290"/>
      <c r="DQ8" s="290"/>
      <c r="DR8" s="290"/>
      <c r="DS8" s="290"/>
      <c r="DT8" s="290"/>
      <c r="DU8" s="290"/>
      <c r="DV8" s="290"/>
      <c r="DW8" s="290"/>
    </row>
    <row r="9" spans="1:143" s="289"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0"/>
      <c r="DG9" s="290"/>
      <c r="DH9" s="290"/>
      <c r="DI9" s="290"/>
      <c r="DJ9" s="290"/>
      <c r="DK9" s="290"/>
      <c r="DL9" s="290"/>
      <c r="DM9" s="290"/>
      <c r="DN9" s="290"/>
      <c r="DO9" s="290"/>
      <c r="DP9" s="290"/>
      <c r="DQ9" s="290"/>
      <c r="DR9" s="290"/>
      <c r="DS9" s="290"/>
      <c r="DT9" s="290"/>
      <c r="DU9" s="290"/>
      <c r="DV9" s="290"/>
      <c r="DW9" s="290"/>
    </row>
    <row r="10" spans="1:143" s="289"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0"/>
      <c r="DG10" s="290"/>
      <c r="DH10" s="290"/>
      <c r="DI10" s="290"/>
      <c r="DJ10" s="290"/>
      <c r="DK10" s="290"/>
      <c r="DL10" s="290"/>
      <c r="DM10" s="290"/>
      <c r="DN10" s="290"/>
      <c r="DO10" s="290"/>
      <c r="DP10" s="290"/>
      <c r="DQ10" s="290"/>
      <c r="DR10" s="290"/>
      <c r="DS10" s="290"/>
      <c r="DT10" s="290"/>
      <c r="DU10" s="290"/>
      <c r="DV10" s="290"/>
      <c r="DW10" s="290"/>
      <c r="EM10" s="289" t="s">
        <v>628</v>
      </c>
    </row>
    <row r="11" spans="1:143" s="289"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0"/>
      <c r="DG12" s="290"/>
      <c r="DH12" s="290"/>
      <c r="DI12" s="290"/>
      <c r="DJ12" s="290"/>
      <c r="DK12" s="290"/>
      <c r="DL12" s="290"/>
      <c r="DM12" s="290"/>
      <c r="DN12" s="290"/>
      <c r="DO12" s="290"/>
      <c r="DP12" s="290"/>
      <c r="DQ12" s="290"/>
      <c r="DR12" s="290"/>
      <c r="DS12" s="290"/>
      <c r="DT12" s="290"/>
      <c r="DU12" s="290"/>
      <c r="DV12" s="290"/>
      <c r="DW12" s="290"/>
      <c r="EM12" s="289" t="s">
        <v>628</v>
      </c>
    </row>
    <row r="13" spans="1:143" s="289"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0"/>
      <c r="DG18" s="290"/>
      <c r="DH18" s="290"/>
      <c r="DI18" s="290"/>
      <c r="DJ18" s="290"/>
      <c r="DK18" s="290"/>
      <c r="DL18" s="290"/>
      <c r="DM18" s="290"/>
      <c r="DN18" s="290"/>
      <c r="DO18" s="290"/>
      <c r="DP18" s="290"/>
      <c r="DQ18" s="290"/>
      <c r="DR18" s="290"/>
      <c r="DS18" s="290"/>
      <c r="DT18" s="290"/>
      <c r="DU18" s="290"/>
      <c r="DV18" s="290"/>
      <c r="DW18" s="290"/>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627</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620</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626</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618</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569</v>
      </c>
      <c r="BQ50" s="1277"/>
      <c r="BR50" s="1277"/>
      <c r="BS50" s="1277"/>
      <c r="BT50" s="1277"/>
      <c r="BU50" s="1277"/>
      <c r="BV50" s="1277"/>
      <c r="BW50" s="1277"/>
      <c r="BX50" s="1277" t="s">
        <v>570</v>
      </c>
      <c r="BY50" s="1277"/>
      <c r="BZ50" s="1277"/>
      <c r="CA50" s="1277"/>
      <c r="CB50" s="1277"/>
      <c r="CC50" s="1277"/>
      <c r="CD50" s="1277"/>
      <c r="CE50" s="1277"/>
      <c r="CF50" s="1277" t="s">
        <v>571</v>
      </c>
      <c r="CG50" s="1277"/>
      <c r="CH50" s="1277"/>
      <c r="CI50" s="1277"/>
      <c r="CJ50" s="1277"/>
      <c r="CK50" s="1277"/>
      <c r="CL50" s="1277"/>
      <c r="CM50" s="1277"/>
      <c r="CN50" s="1277" t="s">
        <v>572</v>
      </c>
      <c r="CO50" s="1277"/>
      <c r="CP50" s="1277"/>
      <c r="CQ50" s="1277"/>
      <c r="CR50" s="1277"/>
      <c r="CS50" s="1277"/>
      <c r="CT50" s="1277"/>
      <c r="CU50" s="1277"/>
      <c r="CV50" s="1277" t="s">
        <v>573</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617</v>
      </c>
      <c r="AO51" s="1276"/>
      <c r="AP51" s="1276"/>
      <c r="AQ51" s="1276"/>
      <c r="AR51" s="1276"/>
      <c r="AS51" s="1276"/>
      <c r="AT51" s="1276"/>
      <c r="AU51" s="1276"/>
      <c r="AV51" s="1276"/>
      <c r="AW51" s="1276"/>
      <c r="AX51" s="1276"/>
      <c r="AY51" s="1276"/>
      <c r="AZ51" s="1276"/>
      <c r="BA51" s="1276"/>
      <c r="BB51" s="1276" t="s">
        <v>625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25.2</v>
      </c>
      <c r="BY51" s="1275"/>
      <c r="BZ51" s="1275"/>
      <c r="CA51" s="1275"/>
      <c r="CB51" s="1275"/>
      <c r="CC51" s="1275"/>
      <c r="CD51" s="1275"/>
      <c r="CE51" s="1275"/>
      <c r="CF51" s="1275">
        <v>27.8</v>
      </c>
      <c r="CG51" s="1275"/>
      <c r="CH51" s="1275"/>
      <c r="CI51" s="1275"/>
      <c r="CJ51" s="1275"/>
      <c r="CK51" s="1275"/>
      <c r="CL51" s="1275"/>
      <c r="CM51" s="1275"/>
      <c r="CN51" s="1275">
        <v>27.6</v>
      </c>
      <c r="CO51" s="1275"/>
      <c r="CP51" s="1275"/>
      <c r="CQ51" s="1275"/>
      <c r="CR51" s="1275"/>
      <c r="CS51" s="1275"/>
      <c r="CT51" s="1275"/>
      <c r="CU51" s="1275"/>
      <c r="CV51" s="1275">
        <v>29.1</v>
      </c>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624</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53.5</v>
      </c>
      <c r="BY53" s="1275"/>
      <c r="BZ53" s="1275"/>
      <c r="CA53" s="1275"/>
      <c r="CB53" s="1275"/>
      <c r="CC53" s="1275"/>
      <c r="CD53" s="1275"/>
      <c r="CE53" s="1275"/>
      <c r="CF53" s="1275">
        <v>56.8</v>
      </c>
      <c r="CG53" s="1275"/>
      <c r="CH53" s="1275"/>
      <c r="CI53" s="1275"/>
      <c r="CJ53" s="1275"/>
      <c r="CK53" s="1275"/>
      <c r="CL53" s="1275"/>
      <c r="CM53" s="1275"/>
      <c r="CN53" s="1275">
        <v>46.7</v>
      </c>
      <c r="CO53" s="1275"/>
      <c r="CP53" s="1275"/>
      <c r="CQ53" s="1275"/>
      <c r="CR53" s="1275"/>
      <c r="CS53" s="1275"/>
      <c r="CT53" s="1275"/>
      <c r="CU53" s="1275"/>
      <c r="CV53" s="1275">
        <v>48.3</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623</v>
      </c>
      <c r="AO55" s="1277"/>
      <c r="AP55" s="1277"/>
      <c r="AQ55" s="1277"/>
      <c r="AR55" s="1277"/>
      <c r="AS55" s="1277"/>
      <c r="AT55" s="1277"/>
      <c r="AU55" s="1277"/>
      <c r="AV55" s="1277"/>
      <c r="AW55" s="1277"/>
      <c r="AX55" s="1277"/>
      <c r="AY55" s="1277"/>
      <c r="AZ55" s="1277"/>
      <c r="BA55" s="1277"/>
      <c r="BB55" s="1276" t="s">
        <v>615</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0.8</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622</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56.2</v>
      </c>
      <c r="BY57" s="1275"/>
      <c r="BZ57" s="1275"/>
      <c r="CA57" s="1275"/>
      <c r="CB57" s="1275"/>
      <c r="CC57" s="1275"/>
      <c r="CD57" s="1275"/>
      <c r="CE57" s="1275"/>
      <c r="CF57" s="1275">
        <v>58.6</v>
      </c>
      <c r="CG57" s="1275"/>
      <c r="CH57" s="1275"/>
      <c r="CI57" s="1275"/>
      <c r="CJ57" s="1275"/>
      <c r="CK57" s="1275"/>
      <c r="CL57" s="1275"/>
      <c r="CM57" s="1275"/>
      <c r="CN57" s="1275">
        <v>59.1</v>
      </c>
      <c r="CO57" s="1275"/>
      <c r="CP57" s="1275"/>
      <c r="CQ57" s="1275"/>
      <c r="CR57" s="1275"/>
      <c r="CS57" s="1275"/>
      <c r="CT57" s="1275"/>
      <c r="CU57" s="1275"/>
      <c r="CV57" s="1275">
        <v>61.2</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621</v>
      </c>
    </row>
    <row r="64" spans="1:109" ht="13.5">
      <c r="B64" s="1268"/>
      <c r="G64" s="1305"/>
      <c r="I64" s="1307"/>
      <c r="J64" s="1307"/>
      <c r="K64" s="1307"/>
      <c r="L64" s="1307"/>
      <c r="M64" s="1307"/>
      <c r="N64" s="1306"/>
      <c r="AM64" s="1305"/>
      <c r="AN64" s="1305" t="s">
        <v>620</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619</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618</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569</v>
      </c>
      <c r="BQ72" s="1277"/>
      <c r="BR72" s="1277"/>
      <c r="BS72" s="1277"/>
      <c r="BT72" s="1277"/>
      <c r="BU72" s="1277"/>
      <c r="BV72" s="1277"/>
      <c r="BW72" s="1277"/>
      <c r="BX72" s="1277" t="s">
        <v>570</v>
      </c>
      <c r="BY72" s="1277"/>
      <c r="BZ72" s="1277"/>
      <c r="CA72" s="1277"/>
      <c r="CB72" s="1277"/>
      <c r="CC72" s="1277"/>
      <c r="CD72" s="1277"/>
      <c r="CE72" s="1277"/>
      <c r="CF72" s="1277" t="s">
        <v>571</v>
      </c>
      <c r="CG72" s="1277"/>
      <c r="CH72" s="1277"/>
      <c r="CI72" s="1277"/>
      <c r="CJ72" s="1277"/>
      <c r="CK72" s="1277"/>
      <c r="CL72" s="1277"/>
      <c r="CM72" s="1277"/>
      <c r="CN72" s="1277" t="s">
        <v>572</v>
      </c>
      <c r="CO72" s="1277"/>
      <c r="CP72" s="1277"/>
      <c r="CQ72" s="1277"/>
      <c r="CR72" s="1277"/>
      <c r="CS72" s="1277"/>
      <c r="CT72" s="1277"/>
      <c r="CU72" s="1277"/>
      <c r="CV72" s="1277" t="s">
        <v>573</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617</v>
      </c>
      <c r="AO73" s="1276"/>
      <c r="AP73" s="1276"/>
      <c r="AQ73" s="1276"/>
      <c r="AR73" s="1276"/>
      <c r="AS73" s="1276"/>
      <c r="AT73" s="1276"/>
      <c r="AU73" s="1276"/>
      <c r="AV73" s="1276"/>
      <c r="AW73" s="1276"/>
      <c r="AX73" s="1276"/>
      <c r="AY73" s="1276"/>
      <c r="AZ73" s="1276"/>
      <c r="BA73" s="1276"/>
      <c r="BB73" s="1276" t="s">
        <v>615</v>
      </c>
      <c r="BC73" s="1276"/>
      <c r="BD73" s="1276"/>
      <c r="BE73" s="1276"/>
      <c r="BF73" s="1276"/>
      <c r="BG73" s="1276"/>
      <c r="BH73" s="1276"/>
      <c r="BI73" s="1276"/>
      <c r="BJ73" s="1276"/>
      <c r="BK73" s="1276"/>
      <c r="BL73" s="1276"/>
      <c r="BM73" s="1276"/>
      <c r="BN73" s="1276"/>
      <c r="BO73" s="1276"/>
      <c r="BP73" s="1275">
        <v>27.6</v>
      </c>
      <c r="BQ73" s="1275"/>
      <c r="BR73" s="1275"/>
      <c r="BS73" s="1275"/>
      <c r="BT73" s="1275"/>
      <c r="BU73" s="1275"/>
      <c r="BV73" s="1275"/>
      <c r="BW73" s="1275"/>
      <c r="BX73" s="1275">
        <v>25.2</v>
      </c>
      <c r="BY73" s="1275"/>
      <c r="BZ73" s="1275"/>
      <c r="CA73" s="1275"/>
      <c r="CB73" s="1275"/>
      <c r="CC73" s="1275"/>
      <c r="CD73" s="1275"/>
      <c r="CE73" s="1275"/>
      <c r="CF73" s="1275">
        <v>27.8</v>
      </c>
      <c r="CG73" s="1275"/>
      <c r="CH73" s="1275"/>
      <c r="CI73" s="1275"/>
      <c r="CJ73" s="1275"/>
      <c r="CK73" s="1275"/>
      <c r="CL73" s="1275"/>
      <c r="CM73" s="1275"/>
      <c r="CN73" s="1275">
        <v>27.6</v>
      </c>
      <c r="CO73" s="1275"/>
      <c r="CP73" s="1275"/>
      <c r="CQ73" s="1275"/>
      <c r="CR73" s="1275"/>
      <c r="CS73" s="1275"/>
      <c r="CT73" s="1275"/>
      <c r="CU73" s="1275"/>
      <c r="CV73" s="1275">
        <v>29.1</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614</v>
      </c>
      <c r="BC75" s="1276"/>
      <c r="BD75" s="1276"/>
      <c r="BE75" s="1276"/>
      <c r="BF75" s="1276"/>
      <c r="BG75" s="1276"/>
      <c r="BH75" s="1276"/>
      <c r="BI75" s="1276"/>
      <c r="BJ75" s="1276"/>
      <c r="BK75" s="1276"/>
      <c r="BL75" s="1276"/>
      <c r="BM75" s="1276"/>
      <c r="BN75" s="1276"/>
      <c r="BO75" s="1276"/>
      <c r="BP75" s="1275">
        <v>10</v>
      </c>
      <c r="BQ75" s="1275"/>
      <c r="BR75" s="1275"/>
      <c r="BS75" s="1275"/>
      <c r="BT75" s="1275"/>
      <c r="BU75" s="1275"/>
      <c r="BV75" s="1275"/>
      <c r="BW75" s="1275"/>
      <c r="BX75" s="1275">
        <v>9.9</v>
      </c>
      <c r="BY75" s="1275"/>
      <c r="BZ75" s="1275"/>
      <c r="CA75" s="1275"/>
      <c r="CB75" s="1275"/>
      <c r="CC75" s="1275"/>
      <c r="CD75" s="1275"/>
      <c r="CE75" s="1275"/>
      <c r="CF75" s="1275">
        <v>10</v>
      </c>
      <c r="CG75" s="1275"/>
      <c r="CH75" s="1275"/>
      <c r="CI75" s="1275"/>
      <c r="CJ75" s="1275"/>
      <c r="CK75" s="1275"/>
      <c r="CL75" s="1275"/>
      <c r="CM75" s="1275"/>
      <c r="CN75" s="1275">
        <v>10.6</v>
      </c>
      <c r="CO75" s="1275"/>
      <c r="CP75" s="1275"/>
      <c r="CQ75" s="1275"/>
      <c r="CR75" s="1275"/>
      <c r="CS75" s="1275"/>
      <c r="CT75" s="1275"/>
      <c r="CU75" s="1275"/>
      <c r="CV75" s="1275">
        <v>11.4</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616</v>
      </c>
      <c r="AO77" s="1277"/>
      <c r="AP77" s="1277"/>
      <c r="AQ77" s="1277"/>
      <c r="AR77" s="1277"/>
      <c r="AS77" s="1277"/>
      <c r="AT77" s="1277"/>
      <c r="AU77" s="1277"/>
      <c r="AV77" s="1277"/>
      <c r="AW77" s="1277"/>
      <c r="AX77" s="1277"/>
      <c r="AY77" s="1277"/>
      <c r="AZ77" s="1277"/>
      <c r="BA77" s="1277"/>
      <c r="BB77" s="1276" t="s">
        <v>615</v>
      </c>
      <c r="BC77" s="1276"/>
      <c r="BD77" s="1276"/>
      <c r="BE77" s="1276"/>
      <c r="BF77" s="1276"/>
      <c r="BG77" s="1276"/>
      <c r="BH77" s="1276"/>
      <c r="BI77" s="1276"/>
      <c r="BJ77" s="1276"/>
      <c r="BK77" s="1276"/>
      <c r="BL77" s="1276"/>
      <c r="BM77" s="1276"/>
      <c r="BN77" s="1276"/>
      <c r="BO77" s="1276"/>
      <c r="BP77" s="1275">
        <v>22.6</v>
      </c>
      <c r="BQ77" s="1275"/>
      <c r="BR77" s="1275"/>
      <c r="BS77" s="1275"/>
      <c r="BT77" s="1275"/>
      <c r="BU77" s="1275"/>
      <c r="BV77" s="1275"/>
      <c r="BW77" s="1275"/>
      <c r="BX77" s="1275">
        <v>0.8</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614</v>
      </c>
      <c r="BC79" s="1276"/>
      <c r="BD79" s="1276"/>
      <c r="BE79" s="1276"/>
      <c r="BF79" s="1276"/>
      <c r="BG79" s="1276"/>
      <c r="BH79" s="1276"/>
      <c r="BI79" s="1276"/>
      <c r="BJ79" s="1276"/>
      <c r="BK79" s="1276"/>
      <c r="BL79" s="1276"/>
      <c r="BM79" s="1276"/>
      <c r="BN79" s="1276"/>
      <c r="BO79" s="1276"/>
      <c r="BP79" s="1275">
        <v>9.5</v>
      </c>
      <c r="BQ79" s="1275"/>
      <c r="BR79" s="1275"/>
      <c r="BS79" s="1275"/>
      <c r="BT79" s="1275"/>
      <c r="BU79" s="1275"/>
      <c r="BV79" s="1275"/>
      <c r="BW79" s="1275"/>
      <c r="BX79" s="1275">
        <v>8.1</v>
      </c>
      <c r="BY79" s="1275"/>
      <c r="BZ79" s="1275"/>
      <c r="CA79" s="1275"/>
      <c r="CB79" s="1275"/>
      <c r="CC79" s="1275"/>
      <c r="CD79" s="1275"/>
      <c r="CE79" s="1275"/>
      <c r="CF79" s="1275">
        <v>7.3</v>
      </c>
      <c r="CG79" s="1275"/>
      <c r="CH79" s="1275"/>
      <c r="CI79" s="1275"/>
      <c r="CJ79" s="1275"/>
      <c r="CK79" s="1275"/>
      <c r="CL79" s="1275"/>
      <c r="CM79" s="1275"/>
      <c r="CN79" s="1275">
        <v>7.2</v>
      </c>
      <c r="CO79" s="1275"/>
      <c r="CP79" s="1275"/>
      <c r="CQ79" s="1275"/>
      <c r="CR79" s="1275"/>
      <c r="CS79" s="1275"/>
      <c r="CT79" s="1275"/>
      <c r="CU79" s="1275"/>
      <c r="CV79" s="1275">
        <v>7.2</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X8KGfQ0eUL+SIAWJJAzfSANWetevlDxqFad2bAXAnWbBhjEean7H7f8qLPClyK3wQXTUyva+s7/k9GBXayP3w==" saltValue="pAl3azAdZJnzWGSLOeQAk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71" zoomScale="85" zoomScaleNormal="85" zoomScaleSheetLayoutView="70" workbookViewId="0">
      <selection activeCell="DC37" sqref="DC37"/>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bZdRnYSHzjAdwjzYjC/mJ4j3n8VuCDNbBy4kRHAL9kk8ezbSYQUJfcowcYmQ8Y5khgHaxWlvL0Q5+cpShuXXA==" saltValue="0v7bFLRgTn35xZGa9F2j8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Normal="100" zoomScaleSheetLayoutView="55" workbookViewId="0">
      <selection activeCell="DC37" sqref="DC37"/>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567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PDAW9hIO7vUL9nTJ1qCuF5GP6AfcobMeoo8aGpWzwUE4+3vI6XkSZyXrxuDewMT7MKqe7yjHKKGUEbMyDxFbw==" saltValue="X9RZC62ea1WHHoQI+MS6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566</v>
      </c>
      <c r="G2" s="155"/>
      <c r="H2" s="156"/>
    </row>
    <row r="3" spans="1:8">
      <c r="A3" s="152" t="s">
        <v>559</v>
      </c>
      <c r="B3" s="157"/>
      <c r="C3" s="158"/>
      <c r="D3" s="159">
        <v>303486</v>
      </c>
      <c r="E3" s="160"/>
      <c r="F3" s="161">
        <v>128485</v>
      </c>
      <c r="G3" s="162"/>
      <c r="H3" s="163"/>
    </row>
    <row r="4" spans="1:8">
      <c r="A4" s="164"/>
      <c r="B4" s="165"/>
      <c r="C4" s="166"/>
      <c r="D4" s="167">
        <v>193951</v>
      </c>
      <c r="E4" s="168"/>
      <c r="F4" s="169">
        <v>62765</v>
      </c>
      <c r="G4" s="170"/>
      <c r="H4" s="171"/>
    </row>
    <row r="5" spans="1:8">
      <c r="A5" s="152" t="s">
        <v>561</v>
      </c>
      <c r="B5" s="157"/>
      <c r="C5" s="158"/>
      <c r="D5" s="159">
        <v>175860</v>
      </c>
      <c r="E5" s="160"/>
      <c r="F5" s="161">
        <v>128611</v>
      </c>
      <c r="G5" s="162"/>
      <c r="H5" s="163"/>
    </row>
    <row r="6" spans="1:8">
      <c r="A6" s="164"/>
      <c r="B6" s="165"/>
      <c r="C6" s="166"/>
      <c r="D6" s="167">
        <v>112593</v>
      </c>
      <c r="E6" s="168"/>
      <c r="F6" s="169">
        <v>61552</v>
      </c>
      <c r="G6" s="170"/>
      <c r="H6" s="171"/>
    </row>
    <row r="7" spans="1:8">
      <c r="A7" s="152" t="s">
        <v>562</v>
      </c>
      <c r="B7" s="157"/>
      <c r="C7" s="158"/>
      <c r="D7" s="159">
        <v>205724</v>
      </c>
      <c r="E7" s="160"/>
      <c r="F7" s="161">
        <v>138651</v>
      </c>
      <c r="G7" s="162"/>
      <c r="H7" s="163"/>
    </row>
    <row r="8" spans="1:8">
      <c r="A8" s="164"/>
      <c r="B8" s="165"/>
      <c r="C8" s="166"/>
      <c r="D8" s="167">
        <v>124492</v>
      </c>
      <c r="E8" s="168"/>
      <c r="F8" s="169">
        <v>71211</v>
      </c>
      <c r="G8" s="170"/>
      <c r="H8" s="171"/>
    </row>
    <row r="9" spans="1:8">
      <c r="A9" s="152" t="s">
        <v>563</v>
      </c>
      <c r="B9" s="157"/>
      <c r="C9" s="158"/>
      <c r="D9" s="159">
        <v>159640</v>
      </c>
      <c r="E9" s="160"/>
      <c r="F9" s="161">
        <v>122882</v>
      </c>
      <c r="G9" s="162"/>
      <c r="H9" s="163"/>
    </row>
    <row r="10" spans="1:8">
      <c r="A10" s="164"/>
      <c r="B10" s="165"/>
      <c r="C10" s="166"/>
      <c r="D10" s="167">
        <v>107615</v>
      </c>
      <c r="E10" s="168"/>
      <c r="F10" s="169">
        <v>65785</v>
      </c>
      <c r="G10" s="170"/>
      <c r="H10" s="171"/>
    </row>
    <row r="11" spans="1:8">
      <c r="A11" s="152" t="s">
        <v>564</v>
      </c>
      <c r="B11" s="157"/>
      <c r="C11" s="158"/>
      <c r="D11" s="159">
        <v>177205</v>
      </c>
      <c r="E11" s="160"/>
      <c r="F11" s="161">
        <v>114790</v>
      </c>
      <c r="G11" s="162"/>
      <c r="H11" s="163"/>
    </row>
    <row r="12" spans="1:8">
      <c r="A12" s="164"/>
      <c r="B12" s="165"/>
      <c r="C12" s="172"/>
      <c r="D12" s="167">
        <v>81045</v>
      </c>
      <c r="E12" s="168"/>
      <c r="F12" s="169">
        <v>55601</v>
      </c>
      <c r="G12" s="170"/>
      <c r="H12" s="171"/>
    </row>
    <row r="13" spans="1:8">
      <c r="A13" s="152"/>
      <c r="B13" s="157"/>
      <c r="C13" s="173"/>
      <c r="D13" s="174">
        <v>204383</v>
      </c>
      <c r="E13" s="175"/>
      <c r="F13" s="176">
        <v>126684</v>
      </c>
      <c r="G13" s="177"/>
      <c r="H13" s="163"/>
    </row>
    <row r="14" spans="1:8">
      <c r="A14" s="164"/>
      <c r="B14" s="165"/>
      <c r="C14" s="166"/>
      <c r="D14" s="167">
        <v>123939</v>
      </c>
      <c r="E14" s="168"/>
      <c r="F14" s="169">
        <v>63383</v>
      </c>
      <c r="G14" s="170"/>
      <c r="H14" s="171"/>
    </row>
    <row r="17" spans="1:11">
      <c r="A17" s="148" t="s">
        <v>53</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54</v>
      </c>
      <c r="B19" s="178">
        <f>ROUND(VALUE(SUBSTITUTE(実質収支比率等に係る経年分析!F$48,"▲","-")),2)</f>
        <v>2.88</v>
      </c>
      <c r="C19" s="178">
        <f>ROUND(VALUE(SUBSTITUTE(実質収支比率等に係る経年分析!G$48,"▲","-")),2)</f>
        <v>2.21</v>
      </c>
      <c r="D19" s="178">
        <f>ROUND(VALUE(SUBSTITUTE(実質収支比率等に係る経年分析!H$48,"▲","-")),2)</f>
        <v>2.59</v>
      </c>
      <c r="E19" s="178">
        <f>ROUND(VALUE(SUBSTITUTE(実質収支比率等に係る経年分析!I$48,"▲","-")),2)</f>
        <v>2.66</v>
      </c>
      <c r="F19" s="178">
        <f>ROUND(VALUE(SUBSTITUTE(実質収支比率等に係る経年分析!J$48,"▲","-")),2)</f>
        <v>2</v>
      </c>
    </row>
    <row r="20" spans="1:11">
      <c r="A20" s="178" t="s">
        <v>55</v>
      </c>
      <c r="B20" s="178">
        <f>ROUND(VALUE(SUBSTITUTE(実質収支比率等に係る経年分析!F$47,"▲","-")),2)</f>
        <v>35.54</v>
      </c>
      <c r="C20" s="178">
        <f>ROUND(VALUE(SUBSTITUTE(実質収支比率等に係る経年分析!G$47,"▲","-")),2)</f>
        <v>34.94</v>
      </c>
      <c r="D20" s="178">
        <f>ROUND(VALUE(SUBSTITUTE(実質収支比率等に係る経年分析!H$47,"▲","-")),2)</f>
        <v>33.549999999999997</v>
      </c>
      <c r="E20" s="178">
        <f>ROUND(VALUE(SUBSTITUTE(実質収支比率等に係る経年分析!I$47,"▲","-")),2)</f>
        <v>31.55</v>
      </c>
      <c r="F20" s="178">
        <f>ROUND(VALUE(SUBSTITUTE(実質収支比率等に係る経年分析!J$47,"▲","-")),2)</f>
        <v>26.61</v>
      </c>
    </row>
    <row r="21" spans="1:11">
      <c r="A21" s="178" t="s">
        <v>56</v>
      </c>
      <c r="B21" s="178">
        <f>IF(ISNUMBER(VALUE(SUBSTITUTE(実質収支比率等に係る経年分析!F$49,"▲","-"))),ROUND(VALUE(SUBSTITUTE(実質収支比率等に係る経年分析!F$49,"▲","-")),2),NA())</f>
        <v>-5.5</v>
      </c>
      <c r="C21" s="178">
        <f>IF(ISNUMBER(VALUE(SUBSTITUTE(実質収支比率等に係る経年分析!G$49,"▲","-"))),ROUND(VALUE(SUBSTITUTE(実質収支比率等に係る経年分析!G$49,"▲","-")),2),NA())</f>
        <v>-0.61</v>
      </c>
      <c r="D21" s="178">
        <f>IF(ISNUMBER(VALUE(SUBSTITUTE(実質収支比率等に係る経年分析!H$49,"▲","-"))),ROUND(VALUE(SUBSTITUTE(実質収支比率等に係る経年分析!H$49,"▲","-")),2),NA())</f>
        <v>-2.0699999999999998</v>
      </c>
      <c r="E21" s="178">
        <f>IF(ISNUMBER(VALUE(SUBSTITUTE(実質収支比率等に係る経年分析!I$49,"▲","-"))),ROUND(VALUE(SUBSTITUTE(実質収支比率等に係る経年分析!I$49,"▲","-")),2),NA())</f>
        <v>-2.37</v>
      </c>
      <c r="F21" s="178">
        <f>IF(ISNUMBER(VALUE(SUBSTITUTE(実質収支比率等に係る経年分析!J$49,"▲","-"))),ROUND(VALUE(SUBSTITUTE(実質収支比率等に係る経年分析!J$49,"▲","-")),2),NA())</f>
        <v>-5.47</v>
      </c>
    </row>
    <row r="24" spans="1:11">
      <c r="A24" s="148" t="s">
        <v>57</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0.13</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0.17</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0.13</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公共下水道事業会計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0.04</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0.03</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0.04</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0.09</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0.02</v>
      </c>
    </row>
    <row r="30" spans="1:11">
      <c r="A30" s="179" t="str">
        <f>IF(連結実質赤字比率に係る赤字・黒字の構成分析!C$40="",NA(),連結実質赤字比率に係る赤字・黒字の構成分析!C$40)</f>
        <v>国民健康保険診療所事業会計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0.03</v>
      </c>
    </row>
    <row r="31" spans="1:11">
      <c r="A31" s="179" t="str">
        <f>IF(連結実質赤字比率に係る赤字・黒字の構成分析!C$39="",NA(),連結実質赤字比率に係る赤字・黒字の構成分析!C$39)</f>
        <v>特別養護老人ホーム事業会計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0.06</v>
      </c>
    </row>
    <row r="32" spans="1:11">
      <c r="A32" s="179" t="str">
        <f>IF(連結実質赤字比率に係る赤字・黒字の構成分析!C$38="",NA(),連結実質赤字比率に係る赤字・黒字の構成分析!C$38)</f>
        <v>介護保険事業会計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0.03</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0.09</v>
      </c>
    </row>
    <row r="33" spans="1:16">
      <c r="A33" s="179" t="str">
        <f>IF(連結実質赤字比率に係る赤字・黒字の構成分析!C$37="",NA(),連結実質赤字比率に係る赤字・黒字の構成分析!C$37)</f>
        <v>国民健康保険事業会計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0.25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0.25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0.28000000000000003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v>
      </c>
    </row>
    <row r="34" spans="1:16">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2.85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2.1800000000000002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2.5499999999999998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2.62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1.96</v>
      </c>
    </row>
    <row r="35" spans="1:16">
      <c r="A35" s="179" t="str">
        <f>IF(連結実質赤字比率に係る赤字・黒字の構成分析!C$35="",NA(),連結実質赤字比率に係る赤字・黒字の構成分析!C$35)</f>
        <v>船舶事業会計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1.42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1.63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2.06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2.36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2.72</v>
      </c>
    </row>
    <row r="36" spans="1:16">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13.56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14.47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13.96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13.12</v>
      </c>
    </row>
    <row r="39" spans="1:16">
      <c r="A39" s="148" t="s">
        <v>60</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1116</v>
      </c>
      <c r="E42" s="180"/>
      <c r="F42" s="180"/>
      <c r="G42" s="180">
        <f>'実質公債費比率（分子）の構造'!L$52</f>
        <v>1114</v>
      </c>
      <c r="H42" s="180"/>
      <c r="I42" s="180"/>
      <c r="J42" s="180">
        <f>'実質公債費比率（分子）の構造'!M$52</f>
        <v>1071</v>
      </c>
      <c r="K42" s="180"/>
      <c r="L42" s="180"/>
      <c r="M42" s="180">
        <f>'実質公債費比率（分子）の構造'!N$52</f>
        <v>1087</v>
      </c>
      <c r="N42" s="180"/>
      <c r="O42" s="180"/>
      <c r="P42" s="180">
        <f>'実質公債費比率（分子）の構造'!O$52</f>
        <v>1134</v>
      </c>
    </row>
    <row r="43" spans="1:16">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c r="A45" s="180" t="s">
        <v>66</v>
      </c>
      <c r="B45" s="180" t="str">
        <f>'実質公債費比率（分子）の構造'!K$49</f>
        <v>-</v>
      </c>
      <c r="C45" s="180"/>
      <c r="D45" s="180"/>
      <c r="E45" s="180" t="str">
        <f>'実質公債費比率（分子）の構造'!L$49</f>
        <v>-</v>
      </c>
      <c r="F45" s="180"/>
      <c r="G45" s="180"/>
      <c r="H45" s="180" t="str">
        <f>'実質公債費比率（分子）の構造'!M$49</f>
        <v>-</v>
      </c>
      <c r="I45" s="180"/>
      <c r="J45" s="180"/>
      <c r="K45" s="180" t="str">
        <f>'実質公債費比率（分子）の構造'!N$49</f>
        <v>-</v>
      </c>
      <c r="L45" s="180"/>
      <c r="M45" s="180"/>
      <c r="N45" s="180" t="str">
        <f>'実質公債費比率（分子）の構造'!O$49</f>
        <v>-</v>
      </c>
      <c r="O45" s="180"/>
      <c r="P45" s="180"/>
    </row>
    <row r="46" spans="1:16">
      <c r="A46" s="180" t="s">
        <v>67</v>
      </c>
      <c r="B46" s="180">
        <f>'実質公債費比率（分子）の構造'!K$48</f>
        <v>283</v>
      </c>
      <c r="C46" s="180"/>
      <c r="D46" s="180"/>
      <c r="E46" s="180">
        <f>'実質公債費比率（分子）の構造'!L$48</f>
        <v>254</v>
      </c>
      <c r="F46" s="180"/>
      <c r="G46" s="180"/>
      <c r="H46" s="180">
        <f>'実質公債費比率（分子）の構造'!M$48</f>
        <v>239</v>
      </c>
      <c r="I46" s="180"/>
      <c r="J46" s="180"/>
      <c r="K46" s="180">
        <f>'実質公債費比率（分子）の構造'!N$48</f>
        <v>253</v>
      </c>
      <c r="L46" s="180"/>
      <c r="M46" s="180"/>
      <c r="N46" s="180">
        <f>'実質公債費比率（分子）の構造'!O$48</f>
        <v>250</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1134</v>
      </c>
      <c r="C49" s="180"/>
      <c r="D49" s="180"/>
      <c r="E49" s="180">
        <f>'実質公債費比率（分子）の構造'!L$45</f>
        <v>1184</v>
      </c>
      <c r="F49" s="180"/>
      <c r="G49" s="180"/>
      <c r="H49" s="180">
        <f>'実質公債費比率（分子）の構造'!M$45</f>
        <v>1183</v>
      </c>
      <c r="I49" s="180"/>
      <c r="J49" s="180"/>
      <c r="K49" s="180">
        <f>'実質公債費比率（分子）の構造'!N$45</f>
        <v>1190</v>
      </c>
      <c r="L49" s="180"/>
      <c r="M49" s="180"/>
      <c r="N49" s="180">
        <f>'実質公債費比率（分子）の構造'!O$45</f>
        <v>1260</v>
      </c>
      <c r="O49" s="180"/>
      <c r="P49" s="180"/>
    </row>
    <row r="50" spans="1:16">
      <c r="A50" s="180" t="s">
        <v>71</v>
      </c>
      <c r="B50" s="180" t="e">
        <f>NA()</f>
        <v>#N/A</v>
      </c>
      <c r="C50" s="180">
        <f>IF(ISNUMBER('実質公債費比率（分子）の構造'!K$53),'実質公債費比率（分子）の構造'!K$53,NA())</f>
        <v>301</v>
      </c>
      <c r="D50" s="180" t="e">
        <f>NA()</f>
        <v>#N/A</v>
      </c>
      <c r="E50" s="180" t="e">
        <f>NA()</f>
        <v>#N/A</v>
      </c>
      <c r="F50" s="180">
        <f>IF(ISNUMBER('実質公債費比率（分子）の構造'!L$53),'実質公債費比率（分子）の構造'!L$53,NA())</f>
        <v>324</v>
      </c>
      <c r="G50" s="180" t="e">
        <f>NA()</f>
        <v>#N/A</v>
      </c>
      <c r="H50" s="180" t="e">
        <f>NA()</f>
        <v>#N/A</v>
      </c>
      <c r="I50" s="180">
        <f>IF(ISNUMBER('実質公債費比率（分子）の構造'!M$53),'実質公債費比率（分子）の構造'!M$53,NA())</f>
        <v>351</v>
      </c>
      <c r="J50" s="180" t="e">
        <f>NA()</f>
        <v>#N/A</v>
      </c>
      <c r="K50" s="180" t="e">
        <f>NA()</f>
        <v>#N/A</v>
      </c>
      <c r="L50" s="180">
        <f>IF(ISNUMBER('実質公債費比率（分子）の構造'!N$53),'実質公債費比率（分子）の構造'!N$53,NA())</f>
        <v>356</v>
      </c>
      <c r="M50" s="180" t="e">
        <f>NA()</f>
        <v>#N/A</v>
      </c>
      <c r="N50" s="180" t="e">
        <f>NA()</f>
        <v>#N/A</v>
      </c>
      <c r="O50" s="180">
        <f>IF(ISNUMBER('実質公債費比率（分子）の構造'!O$53),'実質公債費比率（分子）の構造'!O$53,NA())</f>
        <v>376</v>
      </c>
      <c r="P50" s="180" t="e">
        <f>NA()</f>
        <v>#N/A</v>
      </c>
    </row>
    <row r="53" spans="1:16">
      <c r="A53" s="148" t="s">
        <v>72</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9023</v>
      </c>
      <c r="E56" s="179"/>
      <c r="F56" s="179"/>
      <c r="G56" s="179">
        <f>'将来負担比率（分子）の構造'!J$52</f>
        <v>8737</v>
      </c>
      <c r="H56" s="179"/>
      <c r="I56" s="179"/>
      <c r="J56" s="179">
        <f>'将来負担比率（分子）の構造'!K$52</f>
        <v>8762</v>
      </c>
      <c r="K56" s="179"/>
      <c r="L56" s="179"/>
      <c r="M56" s="179">
        <f>'将来負担比率（分子）の構造'!L$52</f>
        <v>8524</v>
      </c>
      <c r="N56" s="179"/>
      <c r="O56" s="179"/>
      <c r="P56" s="179">
        <f>'将来負担比率（分子）の構造'!M$52</f>
        <v>8468</v>
      </c>
    </row>
    <row r="57" spans="1:16">
      <c r="A57" s="179" t="s">
        <v>42</v>
      </c>
      <c r="B57" s="179"/>
      <c r="C57" s="179"/>
      <c r="D57" s="179">
        <f>'将来負担比率（分子）の構造'!I$51</f>
        <v>1594</v>
      </c>
      <c r="E57" s="179"/>
      <c r="F57" s="179"/>
      <c r="G57" s="179">
        <f>'将来負担比率（分子）の構造'!J$51</f>
        <v>1508</v>
      </c>
      <c r="H57" s="179"/>
      <c r="I57" s="179"/>
      <c r="J57" s="179">
        <f>'将来負担比率（分子）の構造'!K$51</f>
        <v>1420</v>
      </c>
      <c r="K57" s="179"/>
      <c r="L57" s="179"/>
      <c r="M57" s="179">
        <f>'将来負担比率（分子）の構造'!L$51</f>
        <v>1342</v>
      </c>
      <c r="N57" s="179"/>
      <c r="O57" s="179"/>
      <c r="P57" s="179">
        <f>'将来負担比率（分子）の構造'!M$51</f>
        <v>1251</v>
      </c>
    </row>
    <row r="58" spans="1:16">
      <c r="A58" s="179" t="s">
        <v>41</v>
      </c>
      <c r="B58" s="179"/>
      <c r="C58" s="179"/>
      <c r="D58" s="179">
        <f>'将来負担比率（分子）の構造'!I$50</f>
        <v>3275</v>
      </c>
      <c r="E58" s="179"/>
      <c r="F58" s="179"/>
      <c r="G58" s="179">
        <f>'将来負担比率（分子）の構造'!J$50</f>
        <v>3318</v>
      </c>
      <c r="H58" s="179"/>
      <c r="I58" s="179"/>
      <c r="J58" s="179">
        <f>'将来負担比率（分子）の構造'!K$50</f>
        <v>3175</v>
      </c>
      <c r="K58" s="179"/>
      <c r="L58" s="179"/>
      <c r="M58" s="179">
        <f>'将来負担比率（分子）の構造'!L$50</f>
        <v>3084</v>
      </c>
      <c r="N58" s="179"/>
      <c r="O58" s="179"/>
      <c r="P58" s="179">
        <f>'将来負担比率（分子）の構造'!M$50</f>
        <v>2761</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752</v>
      </c>
      <c r="C62" s="179"/>
      <c r="D62" s="179"/>
      <c r="E62" s="179">
        <f>'将来負担比率（分子）の構造'!J$45</f>
        <v>651</v>
      </c>
      <c r="F62" s="179"/>
      <c r="G62" s="179"/>
      <c r="H62" s="179">
        <f>'将来負担比率（分子）の構造'!K$45</f>
        <v>641</v>
      </c>
      <c r="I62" s="179"/>
      <c r="J62" s="179"/>
      <c r="K62" s="179">
        <f>'将来負担比率（分子）の構造'!L$45</f>
        <v>584</v>
      </c>
      <c r="L62" s="179"/>
      <c r="M62" s="179"/>
      <c r="N62" s="179">
        <f>'将来負担比率（分子）の構造'!M$45</f>
        <v>474</v>
      </c>
      <c r="O62" s="179"/>
      <c r="P62" s="179"/>
    </row>
    <row r="63" spans="1:16">
      <c r="A63" s="179" t="s">
        <v>34</v>
      </c>
      <c r="B63" s="179" t="str">
        <f>'将来負担比率（分子）の構造'!I$44</f>
        <v>-</v>
      </c>
      <c r="C63" s="179"/>
      <c r="D63" s="179"/>
      <c r="E63" s="179" t="str">
        <f>'将来負担比率（分子）の構造'!J$44</f>
        <v>-</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c r="A64" s="179" t="s">
        <v>33</v>
      </c>
      <c r="B64" s="179">
        <f>'将来負担比率（分子）の構造'!I$43</f>
        <v>2418</v>
      </c>
      <c r="C64" s="179"/>
      <c r="D64" s="179"/>
      <c r="E64" s="179">
        <f>'将来負担比率（分子）の構造'!J$43</f>
        <v>2418</v>
      </c>
      <c r="F64" s="179"/>
      <c r="G64" s="179"/>
      <c r="H64" s="179">
        <f>'将来負担比率（分子）の構造'!K$43</f>
        <v>2380</v>
      </c>
      <c r="I64" s="179"/>
      <c r="J64" s="179"/>
      <c r="K64" s="179">
        <f>'将来負担比率（分子）の構造'!L$43</f>
        <v>2331</v>
      </c>
      <c r="L64" s="179"/>
      <c r="M64" s="179"/>
      <c r="N64" s="179">
        <f>'将来負担比率（分子）の構造'!M$43</f>
        <v>2225</v>
      </c>
      <c r="O64" s="179"/>
      <c r="P64" s="179"/>
    </row>
    <row r="65" spans="1:16">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c r="A66" s="179" t="s">
        <v>31</v>
      </c>
      <c r="B66" s="179">
        <f>'将来負担比率（分子）の構造'!I$41</f>
        <v>11611</v>
      </c>
      <c r="C66" s="179"/>
      <c r="D66" s="179"/>
      <c r="E66" s="179">
        <f>'将来負担比率（分子）の構造'!J$41</f>
        <v>11325</v>
      </c>
      <c r="F66" s="179"/>
      <c r="G66" s="179"/>
      <c r="H66" s="179">
        <f>'将来負担比率（分子）の構造'!K$41</f>
        <v>11230</v>
      </c>
      <c r="I66" s="179"/>
      <c r="J66" s="179"/>
      <c r="K66" s="179">
        <f>'将来負担比率（分子）の構造'!L$41</f>
        <v>10902</v>
      </c>
      <c r="L66" s="179"/>
      <c r="M66" s="179"/>
      <c r="N66" s="179">
        <f>'将来負担比率（分子）の構造'!M$41</f>
        <v>10688</v>
      </c>
      <c r="O66" s="179"/>
      <c r="P66" s="179"/>
    </row>
    <row r="67" spans="1:16">
      <c r="A67" s="179" t="s">
        <v>75</v>
      </c>
      <c r="B67" s="179" t="e">
        <f>NA()</f>
        <v>#N/A</v>
      </c>
      <c r="C67" s="179">
        <f>IF(ISNUMBER('将来負担比率（分子）の構造'!I$53), IF('将来負担比率（分子）の構造'!I$53 &lt; 0, 0, '将来負担比率（分子）の構造'!I$53), NA())</f>
        <v>889</v>
      </c>
      <c r="D67" s="179" t="e">
        <f>NA()</f>
        <v>#N/A</v>
      </c>
      <c r="E67" s="179" t="e">
        <f>NA()</f>
        <v>#N/A</v>
      </c>
      <c r="F67" s="179">
        <f>IF(ISNUMBER('将来負担比率（分子）の構造'!J$53), IF('将来負担比率（分子）の構造'!J$53 &lt; 0, 0, '将来負担比率（分子）の構造'!J$53), NA())</f>
        <v>831</v>
      </c>
      <c r="G67" s="179" t="e">
        <f>NA()</f>
        <v>#N/A</v>
      </c>
      <c r="H67" s="179" t="e">
        <f>NA()</f>
        <v>#N/A</v>
      </c>
      <c r="I67" s="179">
        <f>IF(ISNUMBER('将来負担比率（分子）の構造'!K$53), IF('将来負担比率（分子）の構造'!K$53 &lt; 0, 0, '将来負担比率（分子）の構造'!K$53), NA())</f>
        <v>893</v>
      </c>
      <c r="J67" s="179" t="e">
        <f>NA()</f>
        <v>#N/A</v>
      </c>
      <c r="K67" s="179" t="e">
        <f>NA()</f>
        <v>#N/A</v>
      </c>
      <c r="L67" s="179">
        <f>IF(ISNUMBER('将来負担比率（分子）の構造'!L$53), IF('将来負担比率（分子）の構造'!L$53 &lt; 0, 0, '将来負担比率（分子）の構造'!L$53), NA())</f>
        <v>867</v>
      </c>
      <c r="M67" s="179" t="e">
        <f>NA()</f>
        <v>#N/A</v>
      </c>
      <c r="N67" s="179" t="e">
        <f>NA()</f>
        <v>#N/A</v>
      </c>
      <c r="O67" s="179">
        <f>IF(ISNUMBER('将来負担比率（分子）の構造'!M$53), IF('将来負担比率（分子）の構造'!M$53 &lt; 0, 0, '将来負担比率（分子）の構造'!M$53), NA())</f>
        <v>906</v>
      </c>
      <c r="P67" s="179" t="e">
        <f>NA()</f>
        <v>#N/A</v>
      </c>
    </row>
    <row r="70" spans="1:16">
      <c r="A70" s="181" t="s">
        <v>76</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77</v>
      </c>
      <c r="B72" s="183">
        <f>基金残高に係る経年分析!F55</f>
        <v>1403</v>
      </c>
      <c r="C72" s="183">
        <f>基金残高に係る経年分析!G55</f>
        <v>1303</v>
      </c>
      <c r="D72" s="183">
        <f>基金残高に係る経年分析!H55</f>
        <v>1104</v>
      </c>
    </row>
    <row r="73" spans="1:16">
      <c r="A73" s="182" t="s">
        <v>78</v>
      </c>
      <c r="B73" s="183">
        <f>基金残高に係る経年分析!F56</f>
        <v>740</v>
      </c>
      <c r="C73" s="183">
        <f>基金残高に係る経年分析!G56</f>
        <v>790</v>
      </c>
      <c r="D73" s="183">
        <f>基金残高に係る経年分析!H56</f>
        <v>759</v>
      </c>
    </row>
    <row r="74" spans="1:16">
      <c r="A74" s="182" t="s">
        <v>79</v>
      </c>
      <c r="B74" s="183">
        <f>基金残高に係る経年分析!F57</f>
        <v>611</v>
      </c>
      <c r="C74" s="183">
        <f>基金残高に係る経年分析!G57</f>
        <v>665</v>
      </c>
      <c r="D74" s="183">
        <f>基金残高に係る経年分析!H57</f>
        <v>666</v>
      </c>
    </row>
  </sheetData>
  <sheetProtection algorithmName="SHA-512" hashValue="mfp2liYZMaQV/7RcKdSJsDU0hNQ+RIibouV4O1JL7xfAJPioDXIChZ3pyQ9BgP+eio1EeJF5qjFYVKLQoxSPJg==" saltValue="4wgH3oA1j+9xHshyAmoM5Q==" spinCount="100000" sheet="1" objects="1" scenarios="1"/>
  <phoneticPr fontId="2"/>
  <pageMargins left="0.78700000000000003" right="0.78700000000000003" top="0.98399999999999999" bottom="0.98399999999999999" header="0.51200000000000001" footer="0.51200000000000001"/>
  <headerFooter alignWithMargins="0"/>
</worksheet>
</file>