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<sst xmlns="http://schemas.openxmlformats.org/spreadsheetml/2006/main" count="1238" uniqueCount="615">
  <si>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</si>
  <si>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</si>
  <si>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</si>
  <si>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</si>
  <si>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</si>
  <si>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</si>
  <si>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</si>
  <si>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</si>
  <si>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</si>
  <si>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</si>
  <si>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</si>
  <si>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</si>
  <si>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</si>
  <si>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</si>
  <si>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</si>
  <si>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</si>
  <si>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</si>
  <si>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</si>
  <si>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</si>
  <si>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</si>
  <si>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</si>
  <si>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</si>
  <si>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</si>
  <si>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</si>
  <si>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</si>
  <si>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</si>
  <si>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</si>
  <si>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</si>
  <si>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</si>
  <si>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</si>
  <si>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</si>
  <si>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</si>
  <si>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</si>
  <si>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</si>
  <si>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</si>
  <si>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</si>
  <si>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</si>
  <si>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</si>
  <si>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</si>
  <si>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</si>
  <si>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</si>
  <si>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</si>
  <si>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</si>
  <si>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</si>
  <si>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</si>
  <si>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</si>
  <si>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</si>
  <si>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</si>
  <si>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</si>
  <si>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</si>
  <si>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</si>
  <si>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</si>
  <si>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</si>
  <si>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</si>
  <si>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</si>
  <si>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</si>
  <si>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</si>
  <si>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</si>
  <si>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</si>
  <si>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</si>
  <si>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</si>
  <si>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</si>
  <si>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</si>
  <si>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</si>
  <si>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</si>
  <si>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</si>
  <si>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</si>
  <si>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</si>
  <si>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</si>
  <si>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</si>
  <si>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</si>
  <si>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</si>
  <si>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</si>
  <si>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</si>
  <si>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</si>
  <si>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</si>
  <si>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</si>
  <si>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</si>
  <si>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</si>
  <si>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</si>
  <si>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</si>
  <si>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</si>
  <si>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</si>
  <si>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</si>
  <si>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</si>
  <si>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</si>
  <si>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</si>
  <si>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</si>
  <si>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</si>
  <si>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</si>
  <si>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</si>
  <si>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</si>
  <si>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</si>
  <si>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</si>
  <si>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</si>
  <si>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</si>
  <si>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</si>
  <si>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</si>
  <si>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</si>
  <si>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</si>
  <si>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</si>
  <si>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</si>
  <si>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</si>
  <si>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</si>
  <si>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</si>
  <si>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</si>
  <si>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</si>
  <si>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</si>
  <si>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</si>
  <si>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</si>
  <si>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</si>
  <si>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</si>
  <si>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</si>
  <si>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</si>
  <si>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</si>
  <si>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</si>
  <si>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</si>
  <si>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</si>
  <si>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</si>
  <si>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</si>
  <si>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</si>
  <si>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</si>
  <si>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</si>
  <si>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</si>
  <si>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</si>
  <si>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</si>
  <si>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</si>
  <si>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</si>
  <si>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</si>
  <si>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</si>
  <si>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</si>
  <si>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</si>
  <si>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</si>
  <si>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</si>
  <si>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</si>
  <si>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</si>
  <si>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</si>
  <si>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</si>
  <si>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</si>
  <si>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</si>
  <si>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</si>
  <si>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</si>
  <si>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</si>
  <si>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</si>
  <si>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</si>
  <si>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-2.2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</si>
  <si>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</si>
  <si>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</si>
  <si>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</si>
  <si>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</si>
  <si>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</si>
  <si>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</si>
  <si>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</si>
  <si>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</si>
  <si>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</si>
  <si>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</si>
  <si>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</si>
  <si>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</si>
  <si>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</si>
  <si>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</si>
  <si>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</si>
  <si>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</si>
  <si>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</si>
  <si>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</si>
  <si>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</si>
  <si>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</si>
  <si>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</si>
  <si>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</si>
  <si>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</si>
  <si>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</si>
  <si>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</si>
  <si>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</si>
  <si>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</si>
  <si>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</si>
  <si>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</si>
  <si>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</si>
  <si>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</si>
  <si>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</si>
  <si>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</si>
  <si>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</si>
  <si>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</si>
  <si>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</si>
  <si>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</si>
  <si>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</si>
  <si>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</si>
  <si>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</si>
  <si>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</si>
  <si>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</si>
  <si>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</si>
  <si>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</si>
  <si>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</si>
  <si>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</si>
  <si>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</si>
  <si>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</si>
  <si>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</si>
  <si>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</si>
  <si>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</si>
  <si>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</si>
  <si>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</si>
  <si>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</si>
  <si>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</si>
  <si>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</si>
  <si>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</si>
  <si>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</si>
  <si>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</si>
  <si>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愛媛県上島町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</si>
  <si>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</si>
  <si>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</si>
  <si>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</si>
  <si>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</si>
  <si>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</si>
  <si>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</si>
  <si>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</si>
  <si>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</si>
  <si>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</si>
  <si>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</si>
  <si>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</si>
  <si>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</si>
  <si>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</si>
  <si>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</si>
  <si>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</si>
  <si>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</si>
  <si>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</si>
  <si>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</si>
  <si>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</si>
  <si>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</si>
  <si>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</si>
  <si>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</si>
  <si>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</si>
  <si>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</si>
  <si>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</si>
  <si>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</si>
  <si>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</si>
  <si>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</si>
  <si>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</si>
  <si>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</si>
  <si>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</si>
  <si>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</si>
  <si>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</si>
  <si>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</si>
  <si>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</si>
  <si>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</si>
  <si>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</si>
  <si>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</si>
  <si>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</si>
  <si>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</si>
  <si>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</si>
  <si>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</si>
  <si>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</si>
  <si>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</si>
  <si>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</si>
  <si>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</si>
  <si>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</si>
  <si>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</si>
  <si>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</si>
  <si>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</si>
  <si>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</si>
  <si>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</si>
  <si>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</si>
  <si>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</si>
  <si>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</si>
  <si>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</si>
  <si>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</si>
  <si>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</si>
  <si>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</si>
  <si>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</si>
  <si>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</si>
  <si>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</si>
  <si>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</si>
  <si>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</si>
  <si>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</si>
  <si>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</si>
  <si>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</si>
  <si>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</si>
  <si>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</si>
  <si>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</si>
  <si>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</si>
  <si>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</si>
  <si>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</si>
  <si>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</si>
  <si>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</si>
  <si>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</si>
  <si>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</si>
  <si>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</si>
  <si>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</si>
  <si>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</si>
  <si>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</si>
  <si>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</si>
  <si>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</si>
  <si>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</si>
  <si>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</si>
  <si>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</si>
  <si>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</si>
  <si>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</si>
  <si>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</si>
  <si>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</si>
  <si>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</si>
  <si>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</si>
  <si>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</si>
  <si>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</si>
  <si>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</si>
  <si>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</si>
  <si>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</si>
  <si>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</si>
  <si>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</si>
  <si>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</si>
  <si>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</si>
  <si>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</si>
  <si>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</si>
  <si>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</si>
  <si>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</si>
  <si>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</si>
  <si>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</si>
  <si>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</si>
  <si>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</si>
  <si>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</si>
  <si>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</si>
  <si>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</si>
  <si>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</si>
  <si>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</si>
  <si>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</si>
  <si>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</si>
  <si>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</si>
  <si>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</si>
  <si>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</si>
  <si>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</si>
  <si>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</si>
  <si>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</si>
  <si>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</si>
  <si>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</si>
  <si>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交通</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</si>
  <si>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</si>
  <si>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</si>
  <si>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</si>
  <si>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</si>
  <si>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</si>
  <si>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</si>
  <si>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</si>
  <si>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</si>
  <si>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</si>
  <si>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</si>
  <si>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</si>
  <si>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</si>
  <si>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</si>
  <si>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</si>
  <si>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</si>
  <si>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</si>
  <si>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</si>
  <si>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</si>
  <si>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</si>
  <si>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</si>
  <si>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</si>
  <si>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</si>
  <si>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</si>
  <si>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</si>
  <si>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</si>
  <si>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愛媛県上島町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</si>
  <si>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</si>
  <si>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</si>
  <si>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</si>
  <si>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</si>
  <si>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</si>
  <si>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</si>
  <si>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</si>
  <si>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</si>
  <si>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</si>
  <si>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</si>
  <si>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</si>
  <si>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</si>
  <si>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</si>
  <si>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</si>
  <si>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</si>
  <si>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</si>
  <si>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</si>
  <si>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</si>
  <si>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</si>
  <si>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</si>
  <si>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ＣＡＴＶ事業会計</t>
    <phoneticPr fontId="5"/>
  </si>
  <si>
    <t>へき地出張診療所事業会計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</si>
  <si>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</si>
  <si>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</si>
  <si>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</si>
  <si>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</si>
  <si>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</si>
  <si>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</si>
  <si>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</si>
  <si>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</si>
  <si>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</si>
  <si>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</si>
  <si>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</si>
  <si>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</si>
  <si>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</si>
  <si>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</si>
  <si>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</si>
  <si>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</si>
  <si>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介護サービス事業会計</t>
    <phoneticPr fontId="5"/>
  </si>
  <si>
    <t>国民健康保険診療所事業会計</t>
    <phoneticPr fontId="5"/>
  </si>
  <si>
    <t>特別養護老人ホーム事業会計</t>
    <phoneticPr fontId="5"/>
  </si>
  <si>
    <t>後期高齢者医療事業会計</t>
    <phoneticPr fontId="5"/>
  </si>
  <si>
    <t>上水道事業会計</t>
    <phoneticPr fontId="5"/>
  </si>
  <si>
    <t>法適用企業</t>
    <phoneticPr fontId="5"/>
  </si>
  <si>
    <t>簡易水道事業会計</t>
    <phoneticPr fontId="5"/>
  </si>
  <si>
    <t>法非適用企業</t>
    <phoneticPr fontId="5"/>
  </si>
  <si>
    <t>公共下水道事業会計</t>
    <phoneticPr fontId="5"/>
  </si>
  <si>
    <t>農業集落排水事業会計</t>
    <phoneticPr fontId="5"/>
  </si>
  <si>
    <t>法非適用企業</t>
    <phoneticPr fontId="5"/>
  </si>
  <si>
    <t>浄化槽事業会計</t>
    <phoneticPr fontId="5"/>
  </si>
  <si>
    <t>船舶事業会計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</si>
  <si>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</si>
  <si>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</si>
  <si>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</si>
  <si>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</si>
  <si>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</si>
  <si>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</si>
  <si>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</si>
  <si>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</si>
  <si>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</si>
  <si>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</si>
  <si>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</si>
  <si>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</si>
  <si>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</si>
  <si>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</si>
  <si>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</si>
  <si>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</si>
  <si>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</si>
  <si>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</si>
  <si>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</si>
  <si>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</si>
  <si>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</si>
  <si>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</si>
  <si>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</si>
  <si>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</si>
  <si>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</si>
  <si>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</si>
  <si>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</si>
  <si>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</si>
  <si>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</si>
  <si>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</si>
  <si>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</si>
  <si>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</si>
  <si>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</si>
  <si>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</si>
  <si>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</si>
  <si>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</si>
  <si>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</si>
  <si>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</si>
  <si>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</si>
  <si>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</si>
  <si>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</si>
  <si>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</si>
  <si>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</si>
  <si>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</si>
  <si>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</si>
  <si>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</si>
  <si>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</si>
  <si>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</si>
  <si>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</si>
  <si>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</si>
  <si>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</si>
  <si>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</si>
  <si>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</si>
  <si>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</si>
  <si>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</si>
  <si>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</si>
  <si>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</si>
  <si>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</si>
  <si>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</si>
  <si>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</si>
  <si>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</si>
  <si>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</si>
  <si>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</si>
  <si>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</si>
  <si>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</si>
  <si>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</si>
  <si>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</si>
  <si>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</si>
  <si>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</si>
  <si>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</si>
  <si>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農業集落排水事業会計</t>
    <phoneticPr fontId="5"/>
  </si>
  <si>
    <t>(Ｆ)</t>
    <phoneticPr fontId="5"/>
  </si>
  <si>
    <t>特別養護老人ホーム事業会計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</si>
  <si>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</si>
  <si>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</si>
  <si>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</si>
  <si>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</si>
  <si>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</si>
  <si>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</si>
  <si>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</si>
  <si>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</si>
  <si>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</si>
  <si>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</si>
  <si>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</si>
  <si>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</si>
  <si>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</si>
  <si>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</si>
  <si>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</si>
  <si>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</si>
  <si>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</si>
  <si>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</si>
  <si>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</si>
  <si>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</si>
  <si>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</si>
  <si>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</si>
  <si>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</si>
  <si>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</si>
  <si>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</si>
  <si>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</si>
  <si>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</si>
  <si>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</si>
  <si>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</si>
  <si>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</si>
  <si>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</si>
  <si>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</si>
  <si>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</si>
  <si>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</si>
  <si>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</si>
  <si>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</si>
  <si>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</si>
  <si>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</si>
  <si>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</si>
  <si>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</si>
  <si>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</si>
  <si>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</si>
  <si>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</si>
  <si>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</si>
  <si>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</si>
  <si>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</si>
  <si>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</si>
  <si>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</si>
  <si>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</si>
  <si>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</si>
  <si>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</si>
  <si>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</si>
  <si>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</si>
  <si>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</si>
  <si>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</si>
  <si>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</si>
  <si>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</si>
  <si>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</si>
  <si>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</si>
  <si>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</si>
  <si>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</si>
  <si>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</si>
  <si>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</si>
  <si>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</si>
  <si>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</si>
  <si>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</si>
  <si>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</si>
  <si>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</si>
  <si>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</si>
  <si>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</si>
  <si>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</si>
  <si>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</si>
  <si>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</si>
  <si>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</si>
  <si>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</si>
  <si>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</si>
  <si>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</si>
  <si>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</si>
  <si>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</si>
  <si>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</si>
  <si>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</si>
  <si>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</si>
  <si>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</si>
  <si>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</si>
  <si>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</si>
  <si>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5.50</t>
  </si>
  <si>
    <t>▲ 0.61</t>
  </si>
  <si>
    <t>▲ 2.07</t>
  </si>
  <si>
    <t>▲ 2.37</t>
  </si>
  <si>
    <t>上水道事業会計</t>
  </si>
  <si>
    <t>一般会計</t>
  </si>
  <si>
    <t>船舶事業会計</t>
  </si>
  <si>
    <t>国民健康保険事業会計</t>
  </si>
  <si>
    <t>公共下水道事業会計</t>
  </si>
  <si>
    <t>特別養護老人ホーム事業会計</t>
  </si>
  <si>
    <t>簡易水道事業会計</t>
  </si>
  <si>
    <t>浄化槽事業会計</t>
  </si>
  <si>
    <t>その他会計（赤字）</t>
  </si>
  <si>
    <t>その他会計（黒字）</t>
  </si>
  <si>
    <t>ふるさと整備基金</t>
    <phoneticPr fontId="11"/>
  </si>
  <si>
    <t>地域振興基金</t>
    <phoneticPr fontId="11"/>
  </si>
  <si>
    <t>ふるさと振興基金</t>
    <phoneticPr fontId="11"/>
  </si>
  <si>
    <t>水と土保全基金</t>
    <phoneticPr fontId="11"/>
  </si>
  <si>
    <t>―</t>
    <phoneticPr fontId="2"/>
  </si>
  <si>
    <t>-</t>
    <phoneticPr fontId="11"/>
  </si>
  <si>
    <t>株式会社いわぎ物産センター</t>
    <rPh sb="0" eb="2">
      <t>カブシキ</t>
    </rPh>
    <rPh sb="2" eb="4">
      <t>カイシャ</t>
    </rPh>
    <rPh sb="7" eb="9">
      <t>ブッサン</t>
    </rPh>
    <phoneticPr fontId="11"/>
  </si>
  <si>
    <t>株式会社いきなスポレク</t>
    <rPh sb="0" eb="2">
      <t>カブシキ</t>
    </rPh>
    <rPh sb="2" eb="4">
      <t>カイシャ</t>
    </rPh>
    <phoneticPr fontId="11"/>
  </si>
  <si>
    <t>-</t>
    <phoneticPr fontId="2"/>
  </si>
  <si>
    <t>-</t>
    <phoneticPr fontId="2"/>
  </si>
  <si>
    <t>-</t>
    <phoneticPr fontId="2"/>
  </si>
  <si>
    <t>愛媛県市町総合事務組合</t>
  </si>
  <si>
    <t>愛媛地方税滞納整理機構</t>
  </si>
  <si>
    <t>愛媛県後期高齢者医療広域連合</t>
  </si>
  <si>
    <t>退職手当事業分</t>
  </si>
  <si>
    <t>消防補償事業分</t>
  </si>
  <si>
    <t>交通災害事業分</t>
  </si>
  <si>
    <t>自治会館事業分</t>
  </si>
  <si>
    <t>議員公務災害事業分</t>
  </si>
  <si>
    <t>共通経費分</t>
  </si>
  <si>
    <t>後期高齢者医療特別会計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</si>
  <si>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</si>
  <si>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</si>
  <si>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</si>
  <si>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充当基金残高の減少等により２８年度の将来負担比率は増加しているが、有形固定資産減価償却率は類似団体よりも低く、公共施設の大規模改修等がすぐに必要な状況ではない。しかしながら、公共施設の拡張や増加を検討できる余力はなく、岩城橋開通（令和３年度予定）により弓削島・佐島・生名島・岩城島の４つの有人島が陸続きとなることから、人口規模や財政規模に見合った公共施設の適正配置を早期に検討していく。</t>
    <rPh sb="9" eb="10">
      <t>ナド</t>
    </rPh>
    <rPh sb="18" eb="20">
      <t>ショウライ</t>
    </rPh>
    <rPh sb="20" eb="22">
      <t>フタン</t>
    </rPh>
    <rPh sb="22" eb="24">
      <t>ヒリツ</t>
    </rPh>
    <rPh sb="25" eb="27">
      <t>ゾウカ</t>
    </rPh>
    <rPh sb="115" eb="117">
      <t>レイワ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</si>
  <si>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</si>
  <si>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</si>
  <si>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</si>
  <si>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</si>
  <si>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</si>
  <si>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</si>
  <si>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２９年度の将来負担比率は２７．６％で、２８年度に比べて０．２ポイント減少している。また、２９年度の実質公債費比率は１０．６％で、２８年度に比べて０．６ポイント増加している。類似団体と比較すると、将来負担比率や実質公債費率に大きな差が生じ始めているため、計画的な財政運営が求められる。普通交付税や臨時財政対策債発行可能額の減額に伴い、比率の増加が見込まれることから、地方債発行の抑制や基金運用の適正化に努めなければならない。</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</si>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</sst>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178" fontId="15"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138651</c:v>
                </c:pt>
                <c:pt idx="4">
                  <c:v>122882</c:v>
                </c:pt>
              </c:numCache>
            </c:numRef>
          </c:val>
          <c:smooth val="0"/>
          <c:extLst xmlns:c16r2="http://schemas.microsoft.com/office/drawing/2015/06/chart">
            <c:ext xmlns:c16="http://schemas.microsoft.com/office/drawing/2014/chart" uri="{C3380CC4-5D6E-409C-BE32-E72D297353CC}">
              <c16:uniqueId val="{00000000-EFE9-40D4-94CD-09AA6D4927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237279</c:v>
                </c:pt>
                <c:pt idx="1">
                  <c:v>303486</c:v>
                </c:pt>
                <c:pt idx="2">
                  <c:v>175860</c:v>
                </c:pt>
                <c:pt idx="3">
                  <c:v>205724</c:v>
                </c:pt>
                <c:pt idx="4">
                  <c:v>159640</c:v>
                </c:pt>
              </c:numCache>
            </c:numRef>
          </c:val>
          <c:smooth val="0"/>
          <c:extLst xmlns:c16r2="http://schemas.microsoft.com/office/drawing/2015/06/chart">
            <c:ext xmlns:c16="http://schemas.microsoft.com/office/drawing/2014/chart" uri="{C3380CC4-5D6E-409C-BE32-E72D297353CC}">
              <c16:uniqueId val="{00000001-EFE9-40D4-94CD-09AA6D4927AC}"/>
            </c:ext>
          </c:extLst>
        </c:ser>
        <c:dLbls>
          <c:showLegendKey val="0"/>
          <c:showVal val="0"/>
          <c:showCatName val="0"/>
          <c:showSerName val="0"/>
          <c:showPercent val="0"/>
          <c:showBubbleSize val="0"/>
        </c:dLbls>
        <c:marker val="1"/>
        <c:smooth val="0"/>
        <c:axId val="141991296"/>
        <c:axId val="142001664"/>
      </c:lineChart>
      <c:catAx>
        <c:axId val="141991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001664"/>
        <c:crosses val="autoZero"/>
        <c:auto val="1"/>
        <c:lblAlgn val="ctr"/>
        <c:lblOffset val="100"/>
        <c:tickLblSkip val="1"/>
        <c:tickMarkSkip val="1"/>
        <c:noMultiLvlLbl val="0"/>
      </c:catAx>
      <c:valAx>
        <c:axId val="14200166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991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8.5299999999999994</c:v>
                </c:pt>
                <c:pt idx="1">
                  <c:v>2.88</c:v>
                </c:pt>
                <c:pt idx="2">
                  <c:v>2.21</c:v>
                </c:pt>
                <c:pt idx="3">
                  <c:v>2.59</c:v>
                </c:pt>
                <c:pt idx="4">
                  <c:v>2.66</c:v>
                </c:pt>
              </c:numCache>
            </c:numRef>
          </c:val>
          <c:extLst xmlns:c16r2="http://schemas.microsoft.com/office/drawing/2015/06/chart">
            <c:ext xmlns:c16="http://schemas.microsoft.com/office/drawing/2014/chart" uri="{C3380CC4-5D6E-409C-BE32-E72D297353CC}">
              <c16:uniqueId val="{00000000-34DB-4026-BAC0-15A326FA3A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36.1</c:v>
                </c:pt>
                <c:pt idx="1">
                  <c:v>35.54</c:v>
                </c:pt>
                <c:pt idx="2">
                  <c:v>34.94</c:v>
                </c:pt>
                <c:pt idx="3">
                  <c:v>33.549999999999997</c:v>
                </c:pt>
                <c:pt idx="4">
                  <c:v>31.55</c:v>
                </c:pt>
              </c:numCache>
            </c:numRef>
          </c:val>
          <c:extLst xmlns:c16r2="http://schemas.microsoft.com/office/drawing/2015/06/chart">
            <c:ext xmlns:c16="http://schemas.microsoft.com/office/drawing/2014/chart" uri="{C3380CC4-5D6E-409C-BE32-E72D297353CC}">
              <c16:uniqueId val="{00000001-34DB-4026-BAC0-15A326FA3A27}"/>
            </c:ext>
          </c:extLst>
        </c:ser>
        <c:dLbls>
          <c:showLegendKey val="0"/>
          <c:showVal val="0"/>
          <c:showCatName val="0"/>
          <c:showSerName val="0"/>
          <c:showPercent val="0"/>
          <c:showBubbleSize val="0"/>
        </c:dLbls>
        <c:gapWidth val="250"/>
        <c:overlap val="100"/>
        <c:axId val="214993920"/>
        <c:axId val="215016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0.49</c:v>
                </c:pt>
                <c:pt idx="1">
                  <c:v>-5.5</c:v>
                </c:pt>
                <c:pt idx="2">
                  <c:v>-0.61</c:v>
                </c:pt>
                <c:pt idx="3">
                  <c:v>-2.0699999999999998</c:v>
                </c:pt>
                <c:pt idx="4">
                  <c:v>-2.37</c:v>
                </c:pt>
              </c:numCache>
            </c:numRef>
          </c:val>
          <c:smooth val="0"/>
          <c:extLst xmlns:c16r2="http://schemas.microsoft.com/office/drawing/2015/06/chart">
            <c:ext xmlns:c16="http://schemas.microsoft.com/office/drawing/2014/chart" uri="{C3380CC4-5D6E-409C-BE32-E72D297353CC}">
              <c16:uniqueId val="{00000002-34DB-4026-BAC0-15A326FA3A27}"/>
            </c:ext>
          </c:extLst>
        </c:ser>
        <c:dLbls>
          <c:showLegendKey val="0"/>
          <c:showVal val="0"/>
          <c:showCatName val="0"/>
          <c:showSerName val="0"/>
          <c:showPercent val="0"/>
          <c:showBubbleSize val="0"/>
        </c:dLbls>
        <c:marker val="1"/>
        <c:smooth val="0"/>
        <c:axId val="214993920"/>
        <c:axId val="215016576"/>
      </c:lineChart>
      <c:catAx>
        <c:axId val="21499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5016576"/>
        <c:crosses val="autoZero"/>
        <c:auto val="1"/>
        <c:lblAlgn val="ctr"/>
        <c:lblOffset val="100"/>
        <c:tickLblSkip val="1"/>
        <c:tickMarkSkip val="1"/>
        <c:noMultiLvlLbl val="0"/>
      </c:catAx>
      <c:valAx>
        <c:axId val="21501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99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0.16</c:v>
                </c:pt>
                <c:pt idx="2">
                  <c:v>#N/A</c:v>
                </c:pt>
                <c:pt idx="3">
                  <c:v>0.13</c:v>
                </c:pt>
                <c:pt idx="4">
                  <c:v>#N/A</c:v>
                </c:pt>
                <c:pt idx="5">
                  <c:v>0.19</c:v>
                </c:pt>
                <c:pt idx="6">
                  <c:v>#N/A</c:v>
                </c:pt>
                <c:pt idx="7">
                  <c:v>0.37</c:v>
                </c:pt>
                <c:pt idx="8">
                  <c:v>#N/A</c:v>
                </c:pt>
                <c:pt idx="9">
                  <c:v>0.15</c:v>
                </c:pt>
              </c:numCache>
            </c:numRef>
          </c:val>
          <c:extLst xmlns:c16r2="http://schemas.microsoft.com/office/drawing/2015/06/chart">
            <c:ext xmlns:c16="http://schemas.microsoft.com/office/drawing/2014/chart" uri="{C3380CC4-5D6E-409C-BE32-E72D297353CC}">
              <c16:uniqueId val="{00000000-F648-4090-9167-C1F5E1F3C4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648-4090-9167-C1F5E1F3C48C}"/>
            </c:ext>
          </c:extLst>
        </c:ser>
        <c:ser>
          <c:idx val="2"/>
          <c:order val="2"/>
          <c:tx>
            <c:strRef>
              <c:f>データシート!$A$29</c:f>
              <c:strCache>
                <c:ptCount val="1"/>
                <c:pt idx="0">
                  <c:v>浄化槽事業会計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0.03</c:v>
                </c:pt>
                <c:pt idx="4">
                  <c:v>#N/A</c:v>
                </c:pt>
                <c:pt idx="5">
                  <c:v>0.01</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2-F648-4090-9167-C1F5E1F3C48C}"/>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0.03</c:v>
                </c:pt>
                <c:pt idx="4">
                  <c:v>#N/A</c:v>
                </c:pt>
                <c:pt idx="5">
                  <c:v>0.02</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3-F648-4090-9167-C1F5E1F3C48C}"/>
            </c:ext>
          </c:extLst>
        </c:ser>
        <c:ser>
          <c:idx val="4"/>
          <c:order val="4"/>
          <c:tx>
            <c:strRef>
              <c:f>データシート!$A$31</c:f>
              <c:strCache>
                <c:ptCount val="1"/>
                <c:pt idx="0">
                  <c:v>特別養護老人ホーム事業会計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0.12</c:v>
                </c:pt>
                <c:pt idx="2">
                  <c:v>#N/A</c:v>
                </c:pt>
                <c:pt idx="3">
                  <c:v>0.12</c:v>
                </c:pt>
                <c:pt idx="4">
                  <c:v>#N/A</c:v>
                </c:pt>
                <c:pt idx="5">
                  <c:v>0.08</c:v>
                </c:pt>
                <c:pt idx="6">
                  <c:v>#N/A</c:v>
                </c:pt>
                <c:pt idx="7">
                  <c:v>0.08</c:v>
                </c:pt>
                <c:pt idx="8">
                  <c:v>#N/A</c:v>
                </c:pt>
                <c:pt idx="9">
                  <c:v>0.05</c:v>
                </c:pt>
              </c:numCache>
            </c:numRef>
          </c:val>
          <c:extLst xmlns:c16r2="http://schemas.microsoft.com/office/drawing/2015/06/chart">
            <c:ext xmlns:c16="http://schemas.microsoft.com/office/drawing/2014/chart" uri="{C3380CC4-5D6E-409C-BE32-E72D297353CC}">
              <c16:uniqueId val="{00000004-F648-4090-9167-C1F5E1F3C48C}"/>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0.04</c:v>
                </c:pt>
                <c:pt idx="4">
                  <c:v>#N/A</c:v>
                </c:pt>
                <c:pt idx="5">
                  <c:v>0.03</c:v>
                </c:pt>
                <c:pt idx="6">
                  <c:v>#N/A</c:v>
                </c:pt>
                <c:pt idx="7">
                  <c:v>0.04</c:v>
                </c:pt>
                <c:pt idx="8">
                  <c:v>#N/A</c:v>
                </c:pt>
                <c:pt idx="9">
                  <c:v>0.09</c:v>
                </c:pt>
              </c:numCache>
            </c:numRef>
          </c:val>
          <c:extLst xmlns:c16r2="http://schemas.microsoft.com/office/drawing/2015/06/chart">
            <c:ext xmlns:c16="http://schemas.microsoft.com/office/drawing/2014/chart" uri="{C3380CC4-5D6E-409C-BE32-E72D297353CC}">
              <c16:uniqueId val="{00000005-F648-4090-9167-C1F5E1F3C48C}"/>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0.25</c:v>
                </c:pt>
                <c:pt idx="4">
                  <c:v>#N/A</c:v>
                </c:pt>
                <c:pt idx="5">
                  <c:v>0.25</c:v>
                </c:pt>
                <c:pt idx="6">
                  <c:v>#N/A</c:v>
                </c:pt>
                <c:pt idx="7">
                  <c:v>0.28000000000000003</c:v>
                </c:pt>
                <c:pt idx="8">
                  <c:v>#N/A</c:v>
                </c:pt>
                <c:pt idx="9">
                  <c:v>0.31</c:v>
                </c:pt>
              </c:numCache>
            </c:numRef>
          </c:val>
          <c:extLst xmlns:c16r2="http://schemas.microsoft.com/office/drawing/2015/06/chart">
            <c:ext xmlns:c16="http://schemas.microsoft.com/office/drawing/2014/chart" uri="{C3380CC4-5D6E-409C-BE32-E72D297353CC}">
              <c16:uniqueId val="{00000006-F648-4090-9167-C1F5E1F3C48C}"/>
            </c:ext>
          </c:extLst>
        </c:ser>
        <c:ser>
          <c:idx val="7"/>
          <c:order val="7"/>
          <c:tx>
            <c:strRef>
              <c:f>データシート!$A$34</c:f>
              <c:strCache>
                <c:ptCount val="1"/>
                <c:pt idx="0">
                  <c:v>船舶事業会計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1.75</c:v>
                </c:pt>
                <c:pt idx="2">
                  <c:v>#N/A</c:v>
                </c:pt>
                <c:pt idx="3">
                  <c:v>1.42</c:v>
                </c:pt>
                <c:pt idx="4">
                  <c:v>#N/A</c:v>
                </c:pt>
                <c:pt idx="5">
                  <c:v>1.63</c:v>
                </c:pt>
                <c:pt idx="6">
                  <c:v>#N/A</c:v>
                </c:pt>
                <c:pt idx="7">
                  <c:v>2.06</c:v>
                </c:pt>
                <c:pt idx="8">
                  <c:v>#N/A</c:v>
                </c:pt>
                <c:pt idx="9">
                  <c:v>2.36</c:v>
                </c:pt>
              </c:numCache>
            </c:numRef>
          </c:val>
          <c:extLst xmlns:c16r2="http://schemas.microsoft.com/office/drawing/2015/06/chart">
            <c:ext xmlns:c16="http://schemas.microsoft.com/office/drawing/2014/chart" uri="{C3380CC4-5D6E-409C-BE32-E72D297353CC}">
              <c16:uniqueId val="{00000007-F648-4090-9167-C1F5E1F3C48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8.4700000000000006</c:v>
                </c:pt>
                <c:pt idx="2">
                  <c:v>#N/A</c:v>
                </c:pt>
                <c:pt idx="3">
                  <c:v>2.85</c:v>
                </c:pt>
                <c:pt idx="4">
                  <c:v>#N/A</c:v>
                </c:pt>
                <c:pt idx="5">
                  <c:v>2.1800000000000002</c:v>
                </c:pt>
                <c:pt idx="6">
                  <c:v>#N/A</c:v>
                </c:pt>
                <c:pt idx="7">
                  <c:v>2.5499999999999998</c:v>
                </c:pt>
                <c:pt idx="8">
                  <c:v>#N/A</c:v>
                </c:pt>
                <c:pt idx="9">
                  <c:v>2.62</c:v>
                </c:pt>
              </c:numCache>
            </c:numRef>
          </c:val>
          <c:extLst xmlns:c16r2="http://schemas.microsoft.com/office/drawing/2015/06/chart">
            <c:ext xmlns:c16="http://schemas.microsoft.com/office/drawing/2014/chart" uri="{C3380CC4-5D6E-409C-BE32-E72D297353CC}">
              <c16:uniqueId val="{00000008-F648-4090-9167-C1F5E1F3C48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13.46</c:v>
                </c:pt>
                <c:pt idx="2">
                  <c:v>#N/A</c:v>
                </c:pt>
                <c:pt idx="3">
                  <c:v>13.56</c:v>
                </c:pt>
                <c:pt idx="4">
                  <c:v>#N/A</c:v>
                </c:pt>
                <c:pt idx="5">
                  <c:v>13.7</c:v>
                </c:pt>
                <c:pt idx="6">
                  <c:v>#N/A</c:v>
                </c:pt>
                <c:pt idx="7">
                  <c:v>14.47</c:v>
                </c:pt>
                <c:pt idx="8">
                  <c:v>#N/A</c:v>
                </c:pt>
                <c:pt idx="9">
                  <c:v>13.96</c:v>
                </c:pt>
              </c:numCache>
            </c:numRef>
          </c:val>
          <c:extLst xmlns:c16r2="http://schemas.microsoft.com/office/drawing/2015/06/chart">
            <c:ext xmlns:c16="http://schemas.microsoft.com/office/drawing/2014/chart" uri="{C3380CC4-5D6E-409C-BE32-E72D297353CC}">
              <c16:uniqueId val="{00000009-F648-4090-9167-C1F5E1F3C48C}"/>
            </c:ext>
          </c:extLst>
        </c:ser>
        <c:dLbls>
          <c:showLegendKey val="0"/>
          <c:showVal val="0"/>
          <c:showCatName val="0"/>
          <c:showSerName val="0"/>
          <c:showPercent val="0"/>
          <c:showBubbleSize val="0"/>
        </c:dLbls>
        <c:gapWidth val="150"/>
        <c:overlap val="100"/>
        <c:axId val="215213184"/>
        <c:axId val="215214720"/>
      </c:barChart>
      <c:catAx>
        <c:axId val="21521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5214720"/>
        <c:crosses val="autoZero"/>
        <c:auto val="1"/>
        <c:lblAlgn val="ctr"/>
        <c:lblOffset val="100"/>
        <c:tickLblSkip val="1"/>
        <c:tickMarkSkip val="1"/>
        <c:noMultiLvlLbl val="0"/>
      </c:catAx>
      <c:valAx>
        <c:axId val="215214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213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1046</c:v>
                </c:pt>
                <c:pt idx="5">
                  <c:v>1116</c:v>
                </c:pt>
                <c:pt idx="8">
                  <c:v>1114</c:v>
                </c:pt>
                <c:pt idx="11">
                  <c:v>1071</c:v>
                </c:pt>
                <c:pt idx="14">
                  <c:v>1087</c:v>
                </c:pt>
              </c:numCache>
            </c:numRef>
          </c:val>
          <c:extLst xmlns:c16r2="http://schemas.microsoft.com/office/drawing/2015/06/chart">
            <c:ext xmlns:c16="http://schemas.microsoft.com/office/drawing/2014/chart" uri="{C3380CC4-5D6E-409C-BE32-E72D297353CC}">
              <c16:uniqueId val="{00000000-30B1-4D8B-A99D-62FF9BAE1A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0B1-4D8B-A99D-62FF9BAE1A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0B1-4D8B-A99D-62FF9BAE1A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0B1-4D8B-A99D-62FF9BAE1A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277</c:v>
                </c:pt>
                <c:pt idx="3">
                  <c:v>283</c:v>
                </c:pt>
                <c:pt idx="6">
                  <c:v>254</c:v>
                </c:pt>
                <c:pt idx="9">
                  <c:v>239</c:v>
                </c:pt>
                <c:pt idx="12">
                  <c:v>253</c:v>
                </c:pt>
              </c:numCache>
            </c:numRef>
          </c:val>
          <c:extLst xmlns:c16r2="http://schemas.microsoft.com/office/drawing/2015/06/chart">
            <c:ext xmlns:c16="http://schemas.microsoft.com/office/drawing/2014/chart" uri="{C3380CC4-5D6E-409C-BE32-E72D297353CC}">
              <c16:uniqueId val="{00000004-30B1-4D8B-A99D-62FF9BAE1A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0B1-4D8B-A99D-62FF9BAE1A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0B1-4D8B-A99D-62FF9BAE1A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1116</c:v>
                </c:pt>
                <c:pt idx="3">
                  <c:v>1134</c:v>
                </c:pt>
                <c:pt idx="6">
                  <c:v>1184</c:v>
                </c:pt>
                <c:pt idx="9">
                  <c:v>1183</c:v>
                </c:pt>
                <c:pt idx="12">
                  <c:v>1190</c:v>
                </c:pt>
              </c:numCache>
            </c:numRef>
          </c:val>
          <c:extLst xmlns:c16r2="http://schemas.microsoft.com/office/drawing/2015/06/chart">
            <c:ext xmlns:c16="http://schemas.microsoft.com/office/drawing/2014/chart" uri="{C3380CC4-5D6E-409C-BE32-E72D297353CC}">
              <c16:uniqueId val="{00000007-30B1-4D8B-A99D-62FF9BAE1ABA}"/>
            </c:ext>
          </c:extLst>
        </c:ser>
        <c:dLbls>
          <c:showLegendKey val="0"/>
          <c:showVal val="0"/>
          <c:showCatName val="0"/>
          <c:showSerName val="0"/>
          <c:showPercent val="0"/>
          <c:showBubbleSize val="0"/>
        </c:dLbls>
        <c:gapWidth val="100"/>
        <c:overlap val="100"/>
        <c:axId val="215495040"/>
        <c:axId val="215496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347</c:v>
                </c:pt>
                <c:pt idx="2">
                  <c:v>#N/A</c:v>
                </c:pt>
                <c:pt idx="3">
                  <c:v>#N/A</c:v>
                </c:pt>
                <c:pt idx="4">
                  <c:v>301</c:v>
                </c:pt>
                <c:pt idx="5">
                  <c:v>#N/A</c:v>
                </c:pt>
                <c:pt idx="6">
                  <c:v>#N/A</c:v>
                </c:pt>
                <c:pt idx="7">
                  <c:v>324</c:v>
                </c:pt>
                <c:pt idx="8">
                  <c:v>#N/A</c:v>
                </c:pt>
                <c:pt idx="9">
                  <c:v>#N/A</c:v>
                </c:pt>
                <c:pt idx="10">
                  <c:v>351</c:v>
                </c:pt>
                <c:pt idx="11">
                  <c:v>#N/A</c:v>
                </c:pt>
                <c:pt idx="12">
                  <c:v>#N/A</c:v>
                </c:pt>
                <c:pt idx="13">
                  <c:v>356</c:v>
                </c:pt>
                <c:pt idx="14">
                  <c:v>#N/A</c:v>
                </c:pt>
              </c:numCache>
            </c:numRef>
          </c:val>
          <c:smooth val="0"/>
          <c:extLst xmlns:c16r2="http://schemas.microsoft.com/office/drawing/2015/06/chart">
            <c:ext xmlns:c16="http://schemas.microsoft.com/office/drawing/2014/chart" uri="{C3380CC4-5D6E-409C-BE32-E72D297353CC}">
              <c16:uniqueId val="{00000008-30B1-4D8B-A99D-62FF9BAE1ABA}"/>
            </c:ext>
          </c:extLst>
        </c:ser>
        <c:dLbls>
          <c:showLegendKey val="0"/>
          <c:showVal val="0"/>
          <c:showCatName val="0"/>
          <c:showSerName val="0"/>
          <c:showPercent val="0"/>
          <c:showBubbleSize val="0"/>
        </c:dLbls>
        <c:marker val="1"/>
        <c:smooth val="0"/>
        <c:axId val="215495040"/>
        <c:axId val="215496960"/>
      </c:lineChart>
      <c:catAx>
        <c:axId val="21549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5496960"/>
        <c:crosses val="autoZero"/>
        <c:auto val="1"/>
        <c:lblAlgn val="ctr"/>
        <c:lblOffset val="100"/>
        <c:tickLblSkip val="1"/>
        <c:tickMarkSkip val="1"/>
        <c:noMultiLvlLbl val="0"/>
      </c:catAx>
      <c:valAx>
        <c:axId val="21549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49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8971</c:v>
                </c:pt>
                <c:pt idx="5">
                  <c:v>9023</c:v>
                </c:pt>
                <c:pt idx="8">
                  <c:v>8737</c:v>
                </c:pt>
                <c:pt idx="11">
                  <c:v>8762</c:v>
                </c:pt>
                <c:pt idx="14">
                  <c:v>8524</c:v>
                </c:pt>
              </c:numCache>
            </c:numRef>
          </c:val>
          <c:extLst xmlns:c16r2="http://schemas.microsoft.com/office/drawing/2015/06/chart">
            <c:ext xmlns:c16="http://schemas.microsoft.com/office/drawing/2014/chart" uri="{C3380CC4-5D6E-409C-BE32-E72D297353CC}">
              <c16:uniqueId val="{00000000-2333-418F-A0E3-05B882D3B7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1672</c:v>
                </c:pt>
                <c:pt idx="5">
                  <c:v>1594</c:v>
                </c:pt>
                <c:pt idx="8">
                  <c:v>1508</c:v>
                </c:pt>
                <c:pt idx="11">
                  <c:v>1420</c:v>
                </c:pt>
                <c:pt idx="14">
                  <c:v>1342</c:v>
                </c:pt>
              </c:numCache>
            </c:numRef>
          </c:val>
          <c:extLst xmlns:c16r2="http://schemas.microsoft.com/office/drawing/2015/06/chart">
            <c:ext xmlns:c16="http://schemas.microsoft.com/office/drawing/2014/chart" uri="{C3380CC4-5D6E-409C-BE32-E72D297353CC}">
              <c16:uniqueId val="{00000001-2333-418F-A0E3-05B882D3B7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3234</c:v>
                </c:pt>
                <c:pt idx="5">
                  <c:v>3275</c:v>
                </c:pt>
                <c:pt idx="8">
                  <c:v>3318</c:v>
                </c:pt>
                <c:pt idx="11">
                  <c:v>3175</c:v>
                </c:pt>
                <c:pt idx="14">
                  <c:v>3084</c:v>
                </c:pt>
              </c:numCache>
            </c:numRef>
          </c:val>
          <c:extLst xmlns:c16r2="http://schemas.microsoft.com/office/drawing/2015/06/chart">
            <c:ext xmlns:c16="http://schemas.microsoft.com/office/drawing/2014/chart" uri="{C3380CC4-5D6E-409C-BE32-E72D297353CC}">
              <c16:uniqueId val="{00000002-2333-418F-A0E3-05B882D3B7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333-418F-A0E3-05B882D3B7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333-418F-A0E3-05B882D3B7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333-418F-A0E3-05B882D3B7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851</c:v>
                </c:pt>
                <c:pt idx="3">
                  <c:v>752</c:v>
                </c:pt>
                <c:pt idx="6">
                  <c:v>651</c:v>
                </c:pt>
                <c:pt idx="9">
                  <c:v>641</c:v>
                </c:pt>
                <c:pt idx="12">
                  <c:v>584</c:v>
                </c:pt>
              </c:numCache>
            </c:numRef>
          </c:val>
          <c:extLst xmlns:c16r2="http://schemas.microsoft.com/office/drawing/2015/06/chart">
            <c:ext xmlns:c16="http://schemas.microsoft.com/office/drawing/2014/chart" uri="{C3380CC4-5D6E-409C-BE32-E72D297353CC}">
              <c16:uniqueId val="{00000006-2333-418F-A0E3-05B882D3B7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2333-418F-A0E3-05B882D3B7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2574</c:v>
                </c:pt>
                <c:pt idx="3">
                  <c:v>2418</c:v>
                </c:pt>
                <c:pt idx="6">
                  <c:v>2418</c:v>
                </c:pt>
                <c:pt idx="9">
                  <c:v>2380</c:v>
                </c:pt>
                <c:pt idx="12">
                  <c:v>2331</c:v>
                </c:pt>
              </c:numCache>
            </c:numRef>
          </c:val>
          <c:extLst xmlns:c16r2="http://schemas.microsoft.com/office/drawing/2015/06/chart">
            <c:ext xmlns:c16="http://schemas.microsoft.com/office/drawing/2014/chart" uri="{C3380CC4-5D6E-409C-BE32-E72D297353CC}">
              <c16:uniqueId val="{00000008-2333-418F-A0E3-05B882D3B7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333-418F-A0E3-05B882D3B7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11301</c:v>
                </c:pt>
                <c:pt idx="3">
                  <c:v>11611</c:v>
                </c:pt>
                <c:pt idx="6">
                  <c:v>11325</c:v>
                </c:pt>
                <c:pt idx="9">
                  <c:v>11230</c:v>
                </c:pt>
                <c:pt idx="12">
                  <c:v>10902</c:v>
                </c:pt>
              </c:numCache>
            </c:numRef>
          </c:val>
          <c:extLst xmlns:c16r2="http://schemas.microsoft.com/office/drawing/2015/06/chart">
            <c:ext xmlns:c16="http://schemas.microsoft.com/office/drawing/2014/chart" uri="{C3380CC4-5D6E-409C-BE32-E72D297353CC}">
              <c16:uniqueId val="{0000000A-2333-418F-A0E3-05B882D3B713}"/>
            </c:ext>
          </c:extLst>
        </c:ser>
        <c:dLbls>
          <c:showLegendKey val="0"/>
          <c:showVal val="0"/>
          <c:showCatName val="0"/>
          <c:showSerName val="0"/>
          <c:showPercent val="0"/>
          <c:showBubbleSize val="0"/>
        </c:dLbls>
        <c:gapWidth val="100"/>
        <c:overlap val="100"/>
        <c:axId val="215788544"/>
        <c:axId val="215803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849</c:v>
                </c:pt>
                <c:pt idx="2">
                  <c:v>#N/A</c:v>
                </c:pt>
                <c:pt idx="3">
                  <c:v>#N/A</c:v>
                </c:pt>
                <c:pt idx="4">
                  <c:v>889</c:v>
                </c:pt>
                <c:pt idx="5">
                  <c:v>#N/A</c:v>
                </c:pt>
                <c:pt idx="6">
                  <c:v>#N/A</c:v>
                </c:pt>
                <c:pt idx="7">
                  <c:v>831</c:v>
                </c:pt>
                <c:pt idx="8">
                  <c:v>#N/A</c:v>
                </c:pt>
                <c:pt idx="9">
                  <c:v>#N/A</c:v>
                </c:pt>
                <c:pt idx="10">
                  <c:v>893</c:v>
                </c:pt>
                <c:pt idx="11">
                  <c:v>#N/A</c:v>
                </c:pt>
                <c:pt idx="12">
                  <c:v>#N/A</c:v>
                </c:pt>
                <c:pt idx="13">
                  <c:v>867</c:v>
                </c:pt>
                <c:pt idx="14">
                  <c:v>#N/A</c:v>
                </c:pt>
              </c:numCache>
            </c:numRef>
          </c:val>
          <c:smooth val="0"/>
          <c:extLst xmlns:c16r2="http://schemas.microsoft.com/office/drawing/2015/06/chart">
            <c:ext xmlns:c16="http://schemas.microsoft.com/office/drawing/2014/chart" uri="{C3380CC4-5D6E-409C-BE32-E72D297353CC}">
              <c16:uniqueId val="{0000000B-2333-418F-A0E3-05B882D3B713}"/>
            </c:ext>
          </c:extLst>
        </c:ser>
        <c:dLbls>
          <c:showLegendKey val="0"/>
          <c:showVal val="0"/>
          <c:showCatName val="0"/>
          <c:showSerName val="0"/>
          <c:showPercent val="0"/>
          <c:showBubbleSize val="0"/>
        </c:dLbls>
        <c:marker val="1"/>
        <c:smooth val="0"/>
        <c:axId val="215788544"/>
        <c:axId val="215803008"/>
      </c:lineChart>
      <c:catAx>
        <c:axId val="21578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5803008"/>
        <c:crosses val="autoZero"/>
        <c:auto val="1"/>
        <c:lblAlgn val="ctr"/>
        <c:lblOffset val="100"/>
        <c:tickLblSkip val="1"/>
        <c:tickMarkSkip val="1"/>
        <c:noMultiLvlLbl val="0"/>
      </c:catAx>
      <c:valAx>
        <c:axId val="21580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78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1503</c:v>
                </c:pt>
                <c:pt idx="1">
                  <c:v>1403</c:v>
                </c:pt>
                <c:pt idx="2">
                  <c:v>1303</c:v>
                </c:pt>
              </c:numCache>
            </c:numRef>
          </c:val>
          <c:extLst xmlns:c16r2="http://schemas.microsoft.com/office/drawing/2015/06/chart">
            <c:ext xmlns:c16="http://schemas.microsoft.com/office/drawing/2014/chart" uri="{C3380CC4-5D6E-409C-BE32-E72D297353CC}">
              <c16:uniqueId val="{00000000-D10D-4E6F-A19D-FD84CD2B08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690</c:v>
                </c:pt>
                <c:pt idx="1">
                  <c:v>740</c:v>
                </c:pt>
                <c:pt idx="2">
                  <c:v>790</c:v>
                </c:pt>
              </c:numCache>
            </c:numRef>
          </c:val>
          <c:extLst xmlns:c16r2="http://schemas.microsoft.com/office/drawing/2015/06/chart">
            <c:ext xmlns:c16="http://schemas.microsoft.com/office/drawing/2014/chart" uri="{C3380CC4-5D6E-409C-BE32-E72D297353CC}">
              <c16:uniqueId val="{00000001-D10D-4E6F-A19D-FD84CD2B08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708</c:v>
                </c:pt>
                <c:pt idx="1">
                  <c:v>611</c:v>
                </c:pt>
                <c:pt idx="2">
                  <c:v>665</c:v>
                </c:pt>
              </c:numCache>
            </c:numRef>
          </c:val>
          <c:extLst xmlns:c16r2="http://schemas.microsoft.com/office/drawing/2015/06/chart">
            <c:ext xmlns:c16="http://schemas.microsoft.com/office/drawing/2014/chart" uri="{C3380CC4-5D6E-409C-BE32-E72D297353CC}">
              <c16:uniqueId val="{00000002-D10D-4E6F-A19D-FD84CD2B0819}"/>
            </c:ext>
          </c:extLst>
        </c:ser>
        <c:dLbls>
          <c:showLegendKey val="0"/>
          <c:showVal val="0"/>
          <c:showCatName val="0"/>
          <c:showSerName val="0"/>
          <c:showPercent val="0"/>
          <c:showBubbleSize val="0"/>
        </c:dLbls>
        <c:gapWidth val="120"/>
        <c:overlap val="100"/>
        <c:axId val="215937024"/>
        <c:axId val="215938560"/>
      </c:barChart>
      <c:catAx>
        <c:axId val="21593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5938560"/>
        <c:crosses val="autoZero"/>
        <c:auto val="1"/>
        <c:lblAlgn val="ctr"/>
        <c:lblOffset val="100"/>
        <c:tickLblSkip val="1"/>
        <c:tickMarkSkip val="1"/>
        <c:noMultiLvlLbl val="0"/>
      </c:catAx>
      <c:valAx>
        <c:axId val="215938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593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{F30AAFC8-4F3A-4B16-974E-0B588631B88D}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93A-4280-91EB-90380557FE9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{777EA26B-DC05-4AE3-8229-FE1CC79251E5}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3A-4280-91EB-90380557FE9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{EA661615-CF7E-44D9-B292-F52A372FEFD9}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3A-4280-91EB-90380557FE9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{DE1CA69F-B622-4ACA-8D5A-AEC382557521}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3A-4280-91EB-90380557FE9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{A76ED507-6176-4CFF-95D7-9D22FFB2FB77}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3A-4280-91EB-90380557FE9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{957078E9-45A3-494C-8705-4F953D999D0B}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93A-4280-91EB-90380557FE9B}"/>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{9A32890F-C040-4CC7-9E75-2AC66F6FED01}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93A-4280-91EB-90380557FE9B}"/>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{E80B9E13-3C07-4CFB-A858-8419DA2BE013}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93A-4280-91EB-90380557FE9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{B225C185-359E-4C57-B308-59D312500EC0}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93A-4280-91EB-90380557FE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53.5</c:v>
                </c:pt>
                <c:pt idx="24">
                  <c:v>56.8</c:v>
                </c:pt>
              </c:numCache>
            </c:numRef>
          </c:xVal>
          <c:yVal>
            <c:numRef>
              <c:f>公会計指標分析・財政指標組合せ分析表!$BP$51:$DC$51</c:f>
              <c:numCache>
                <c:formatCode>#,##0.0;"▲ "#,##0.0</c:formatCode>
                <c:ptCount val="40"/>
                <c:pt idx="16">
                  <c:v>25.2</c:v>
                </c:pt>
                <c:pt idx="24">
                  <c:v>27.8</c:v>
                </c:pt>
              </c:numCache>
            </c:numRef>
          </c:yVal>
          <c:smooth val="0"/>
          <c:extLst xmlns:c16r2="http://schemas.microsoft.com/office/drawing/2015/06/chart">
            <c:ext xmlns:c16="http://schemas.microsoft.com/office/drawing/2014/chart" uri="{C3380CC4-5D6E-409C-BE32-E72D297353CC}">
              <c16:uniqueId val="{00000009-693A-4280-91EB-90380557FE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{0538FDB7-0C44-44CA-9626-2E02024B7028}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93A-4280-91EB-90380557FE9B}"/>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{A284A1EE-DD93-4527-9063-4A4E6A62D070}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3A-4280-91EB-90380557FE9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{83BE62A9-0070-4C45-9111-309478C93FE8}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3A-4280-91EB-90380557FE9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{043163D5-400B-4864-AC46-087DDE343734}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3A-4280-91EB-90380557FE9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{BC94BA6B-BC9D-444F-B125-AF8F7877FB03}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3A-4280-91EB-90380557FE9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{28A7C97E-7514-441A-8820-4822DBAC02F6}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93A-4280-91EB-90380557FE9B}"/>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{D39E1105-AED5-4904-A78B-B91B1873AD12}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93A-4280-91EB-90380557FE9B}"/>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{6C6720E5-EFE9-4D25-9102-A261CB9E6EE6}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93A-4280-91EB-90380557FE9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{A17F3981-03EE-4CF2-AC84-B4E8F518D102}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93A-4280-91EB-90380557FE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58.6</c:v>
                </c:pt>
              </c:numCache>
            </c:numRef>
          </c:xVal>
          <c:yVal>
            <c:numRef>
              <c:f>公会計指標分析・財政指標組合せ分析表!$BP$55:$DC$55</c:f>
              <c:numCache>
                <c:formatCode>#,##0.0;"▲ "#,##0.0</c:formatCode>
                <c:ptCount val="40"/>
                <c:pt idx="16">
                  <c:v>0.8</c:v>
                </c:pt>
                <c:pt idx="24">
                  <c:v>0</c:v>
                </c:pt>
              </c:numCache>
            </c:numRef>
          </c:yVal>
          <c:smooth val="0"/>
          <c:extLst xmlns:c16r2="http://schemas.microsoft.com/office/drawing/2015/06/chart">
            <c:ext xmlns:c16="http://schemas.microsoft.com/office/drawing/2014/chart" uri="{C3380CC4-5D6E-409C-BE32-E72D297353CC}">
              <c16:uniqueId val="{00000013-693A-4280-91EB-90380557FE9B}"/>
            </c:ext>
          </c:extLst>
        </c:ser>
        <c:dLbls>
          <c:showLegendKey val="0"/>
          <c:showVal val="1"/>
          <c:showCatName val="0"/>
          <c:showSerName val="0"/>
          <c:showPercent val="0"/>
          <c:showBubbleSize val="0"/>
        </c:dLbls>
        <c:axId val="217431040"/>
        <c:axId val="217445504"/>
      </c:scatterChart>
      <c:valAx>
        <c:axId val="217431040"/>
        <c:scaling>
          <c:orientation val="minMax"/>
          <c:max val="59.1"/>
          <c:min val="5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7445504"/>
        <c:crosses val="autoZero"/>
        <c:crossBetween val="midCat"/>
      </c:valAx>
      <c:valAx>
        <c:axId val="217445504"/>
        <c:scaling>
          <c:orientation val="minMax"/>
          <c:max val="3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74310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101506860015256E-2"/>
                  <c:y val="-4.5628933897844177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{848B822D-EA28-40EE-9802-3AADA0D07DDE}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0B4-49A6-B8B3-093BB8D6A25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{CF347F31-C94B-44D6-BA88-0D904A213149}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B4-49A6-B8B3-093BB8D6A25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{85A94B95-859D-4112-84E2-6C944B6BC050}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B4-49A6-B8B3-093BB8D6A25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{74168B3A-3299-4913-8931-943024B04CD1}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B4-49A6-B8B3-093BB8D6A25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{85FABA36-AF7E-466C-B2BD-B19DEAF30CC7}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B4-49A6-B8B3-093BB8D6A255}"/>
                </c:ext>
              </c:extLst>
            </c:dLbl>
            <c:dLbl>
              <c:idx val="8"/>
              <c:layout>
                <c:manualLayout>
                  <c:x val="-3.4294476378206012E-2"/>
                  <c:y val="-5.3995220243481273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{A58DA1C3-326B-41D2-957D-93D292C5F0A2}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0B4-49A6-B8B3-093BB8D6A25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{38F3EF31-8F9F-483B-B92F-F99650BE3228}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0B4-49A6-B8B3-093BB8D6A255}"/>
                </c:ext>
              </c:extLst>
            </c:dLbl>
            <c:dLbl>
              <c:idx val="24"/>
              <c:layout>
                <c:manualLayout>
                  <c:x val="-3.1697991619110633E-2"/>
                  <c:y val="-8.762510214691757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{6906232B-4910-40EE-BDF1-CEE59A7FBB66}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0B4-49A6-B8B3-093BB8D6A255}"/>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{E88FB669-F50C-4D0C-816D-EC78E7D7E91A}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0B4-49A6-B8B3-093BB8D6A2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c:v>
                </c:pt>
                <c:pt idx="16">
                  <c:v>9.9</c:v>
                </c:pt>
                <c:pt idx="24">
                  <c:v>10</c:v>
                </c:pt>
                <c:pt idx="32">
                  <c:v>10.6</c:v>
                </c:pt>
              </c:numCache>
            </c:numRef>
          </c:xVal>
          <c:yVal>
            <c:numRef>
              <c:f>公会計指標分析・財政指標組合せ分析表!$BP$73:$DC$73</c:f>
              <c:numCache>
                <c:formatCode>#,##0.0;"▲ "#,##0.0</c:formatCode>
                <c:ptCount val="40"/>
                <c:pt idx="0">
                  <c:v>26.4</c:v>
                </c:pt>
                <c:pt idx="8">
                  <c:v>27.6</c:v>
                </c:pt>
                <c:pt idx="16">
                  <c:v>25.2</c:v>
                </c:pt>
                <c:pt idx="24">
                  <c:v>27.8</c:v>
                </c:pt>
                <c:pt idx="32">
                  <c:v>27.6</c:v>
                </c:pt>
              </c:numCache>
            </c:numRef>
          </c:yVal>
          <c:smooth val="0"/>
          <c:extLst xmlns:c16r2="http://schemas.microsoft.com/office/drawing/2015/06/chart">
            <c:ext xmlns:c16="http://schemas.microsoft.com/office/drawing/2014/chart" uri="{C3380CC4-5D6E-409C-BE32-E72D297353CC}">
              <c16:uniqueId val="{00000009-E0B4-49A6-B8B3-093BB8D6A2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{21F08BF4-6D86-45A3-964C-156764FCA681}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0B4-49A6-B8B3-093BB8D6A25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{207C99A2-99BA-43EC-8F50-2B19911CC228}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B4-49A6-B8B3-093BB8D6A25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{146ECE43-40FE-4F9A-BDD2-5EF8C784EF89}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B4-49A6-B8B3-093BB8D6A25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{988A4EC1-F481-4055-9A30-BF912C13F26E}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B4-49A6-B8B3-093BB8D6A25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{93556EF8-E3D9-45AD-B639-F3203B72AE2E}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B4-49A6-B8B3-093BB8D6A25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{1B27F187-F846-4024-80CA-4DC4D507C90E}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0B4-49A6-B8B3-093BB8D6A25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{C91FFC1E-03EB-49CB-B79C-C16EBBDC1BEB}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0B4-49A6-B8B3-093BB8D6A255}"/>
                </c:ext>
              </c:extLst>
            </c:dLbl>
            <c:dLbl>
              <c:idx val="24"/>
              <c:layout>
                <c:manualLayout>
                  <c:x val="-2.9101506860015256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{D7FDDDD3-C395-4874-BEA4-EB8A22DD58BF}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0B4-49A6-B8B3-093BB8D6A255}"/>
                </c:ext>
              </c:extLst>
            </c:dLbl>
            <c:dLbl>
              <c:idx val="32"/>
              <c:layout>
                <c:manualLayout>
                  <c:x val="-3.4294476378206026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{8F268BBE-554E-4D21-86A3-A061C47250B4}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0B4-49A6-B8B3-093BB8D6A2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9.5</c:v>
                </c:pt>
                <c:pt idx="16">
                  <c:v>8.1</c:v>
                </c:pt>
                <c:pt idx="24">
                  <c:v>7.3</c:v>
                </c:pt>
                <c:pt idx="32">
                  <c:v>7.2</c:v>
                </c:pt>
              </c:numCache>
            </c:numRef>
          </c:xVal>
          <c:yVal>
            <c:numRef>
              <c:f>公会計指標分析・財政指標組合せ分析表!$BP$77:$DC$77</c:f>
              <c:numCache>
                <c:formatCode>#,##0.0;"▲ "#,##0.0</c:formatCode>
                <c:ptCount val="40"/>
                <c:pt idx="0">
                  <c:v>12.9</c:v>
                </c:pt>
                <c:pt idx="8">
                  <c:v>22.6</c:v>
                </c:pt>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E0B4-49A6-B8B3-093BB8D6A255}"/>
            </c:ext>
          </c:extLst>
        </c:ser>
        <c:dLbls>
          <c:showLegendKey val="0"/>
          <c:showVal val="1"/>
          <c:showCatName val="0"/>
          <c:showSerName val="0"/>
          <c:showPercent val="0"/>
          <c:showBubbleSize val="0"/>
        </c:dLbls>
        <c:axId val="217561728"/>
        <c:axId val="217621248"/>
      </c:scatterChart>
      <c:valAx>
        <c:axId val="217561728"/>
        <c:scaling>
          <c:orientation val="minMax"/>
          <c:max val="10.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7621248"/>
        <c:crosses val="autoZero"/>
        <c:crossBetween val="midCat"/>
      </c:valAx>
      <c:valAx>
        <c:axId val="217621248"/>
        <c:scaling>
          <c:orientation val="minMax"/>
          <c:max val="3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7561728"/>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7,077
6,746
30.38
6,598,543
6,471,469
110,070
4,130,927
10,901,561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過疎化、少子高齢化により財政基盤が弱く、歳入総額に占める自主財源の割合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が低いため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、類似団体順位は７９団体中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位である。今後は町として定住人口を確保するため、雇用増加施策（農業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政策等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）を引き続き実施することにより歳入確保に努める。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119138</xdr:rowOff>
    </xdr:to>
    <xdr:cxnSp macro="">
      <xdr:nvCxnSpPr>
        <xdr:cNvPr id="70" name="直線コネクタ 69"/>
        <xdr:cNvCxnSpPr/>
      </xdr:nvCxnSpPr>
      <xdr:spPr>
        <a:xfrm>
          <a:off x="4114800" y="76399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96157</xdr:rowOff>
    </xdr:to>
    <xdr:cxnSp macro="">
      <xdr:nvCxnSpPr>
        <xdr:cNvPr id="73" name="直線コネクタ 72"/>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96157</xdr:rowOff>
    </xdr:to>
    <xdr:cxnSp macro="">
      <xdr:nvCxnSpPr>
        <xdr:cNvPr id="76" name="直線コネクタ 75"/>
        <xdr:cNvCxnSpPr/>
      </xdr:nvCxnSpPr>
      <xdr:spPr>
        <a:xfrm>
          <a:off x="2336800" y="76169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73176</xdr:rowOff>
    </xdr:to>
    <xdr:cxnSp macro="">
      <xdr:nvCxnSpPr>
        <xdr:cNvPr id="79" name="直線コネクタ 78"/>
        <xdr:cNvCxnSpPr/>
      </xdr:nvCxnSpPr>
      <xdr:spPr>
        <a:xfrm>
          <a:off x="1447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55941</xdr:rowOff>
    </xdr:from>
    <xdr:to>
      <xdr:col>11</xdr:col>
      <xdr:colOff>82550</xdr:colOff>
      <xdr:row>43</xdr:row>
      <xdr:rowOff>157541</xdr:rowOff>
    </xdr:to>
    <xdr:sp macro="" textlink="">
      <xdr:nvSpPr>
        <xdr:cNvPr id="80" name="フローチャート: 判断 79"/>
        <xdr:cNvSpPr/>
      </xdr:nvSpPr>
      <xdr:spPr>
        <a:xfrm>
          <a:off x="2286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167718</xdr:rowOff>
    </xdr:from>
    <xdr:ext cx="762000" cy="259045"/>
    <xdr:sp macro="" textlink="">
      <xdr:nvSpPr>
        <xdr:cNvPr id="81" name="テキスト ボックス 80"/>
        <xdr:cNvSpPr txBox="1"/>
      </xdr:nvSpPr>
      <xdr:spPr>
        <a:xfrm>
          <a:off x="1955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82" name="フローチャート: 判断 81"/>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144736</xdr:rowOff>
    </xdr:from>
    <xdr:ext cx="762000" cy="259045"/>
    <xdr:sp macro="" textlink="">
      <xdr:nvSpPr>
        <xdr:cNvPr id="83" name="テキスト ボックス 82"/>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1" name="楕円 90"/>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2" name="テキスト ボックス 91"/>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比率９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％の内、人件費が２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これは離島であるが故の行政構造による職員数の多さや職員平均年齢が高く、在職年数２０年以上を超えるものも多くなっているためである。適正な定員管理による人件費の抑制及び事務事業の見直しによる事業の集約化・効率化を行うことで、今後も更なる義務的経費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102235</xdr:rowOff>
    </xdr:from>
    <xdr:to>
      <xdr:col>23</xdr:col>
      <xdr:colOff>133350</xdr:colOff>
      <xdr:row>63</xdr:row>
      <xdr:rowOff>142452</xdr:rowOff>
    </xdr:to>
    <xdr:cxnSp macro="">
      <xdr:nvCxnSpPr>
        <xdr:cNvPr id="133" name="直線コネクタ 132"/>
        <xdr:cNvCxnSpPr/>
      </xdr:nvCxnSpPr>
      <xdr:spPr>
        <a:xfrm>
          <a:off x="4114800" y="1090358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136948</xdr:rowOff>
    </xdr:from>
    <xdr:to>
      <xdr:col>19</xdr:col>
      <xdr:colOff>133350</xdr:colOff>
      <xdr:row>63</xdr:row>
      <xdr:rowOff>102235</xdr:rowOff>
    </xdr:to>
    <xdr:cxnSp macro="">
      <xdr:nvCxnSpPr>
        <xdr:cNvPr id="136" name="直線コネクタ 135"/>
        <xdr:cNvCxnSpPr/>
      </xdr:nvCxnSpPr>
      <xdr:spPr>
        <a:xfrm>
          <a:off x="3225800" y="10766848"/>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136948</xdr:rowOff>
    </xdr:from>
    <xdr:to>
      <xdr:col>15</xdr:col>
      <xdr:colOff>82550</xdr:colOff>
      <xdr:row>63</xdr:row>
      <xdr:rowOff>5715</xdr:rowOff>
    </xdr:to>
    <xdr:cxnSp macro="">
      <xdr:nvCxnSpPr>
        <xdr:cNvPr id="139" name="直線コネクタ 138"/>
        <xdr:cNvCxnSpPr/>
      </xdr:nvCxnSpPr>
      <xdr:spPr>
        <a:xfrm flipV="1">
          <a:off x="2336800" y="1076684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41" name="テキスト ボックス 140"/>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24342</xdr:rowOff>
    </xdr:from>
    <xdr:to>
      <xdr:col>11</xdr:col>
      <xdr:colOff>31750</xdr:colOff>
      <xdr:row>63</xdr:row>
      <xdr:rowOff>5715</xdr:rowOff>
    </xdr:to>
    <xdr:cxnSp macro="">
      <xdr:nvCxnSpPr>
        <xdr:cNvPr id="142" name="直線コネクタ 141"/>
        <xdr:cNvCxnSpPr/>
      </xdr:nvCxnSpPr>
      <xdr:spPr>
        <a:xfrm>
          <a:off x="1447800" y="10654242"/>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37058</xdr:rowOff>
    </xdr:from>
    <xdr:ext cx="762000" cy="259045"/>
    <xdr:sp macro="" textlink="">
      <xdr:nvSpPr>
        <xdr:cNvPr id="144" name="テキスト ボックス 143"/>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46" name="テキスト ボックス 145"/>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91652</xdr:rowOff>
    </xdr:from>
    <xdr:to>
      <xdr:col>23</xdr:col>
      <xdr:colOff>184150</xdr:colOff>
      <xdr:row>64</xdr:row>
      <xdr:rowOff>21802</xdr:rowOff>
    </xdr:to>
    <xdr:sp macro="" textlink="">
      <xdr:nvSpPr>
        <xdr:cNvPr id="152" name="楕円 151"/>
        <xdr:cNvSpPr/>
      </xdr:nvSpPr>
      <xdr:spPr>
        <a:xfrm>
          <a:off x="4902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63729</xdr:rowOff>
    </xdr:from>
    <xdr:ext cx="762000" cy="259045"/>
    <xdr:sp macro="" textlink="">
      <xdr:nvSpPr>
        <xdr:cNvPr id="153" name="財政構造の弾力性該当値テキスト"/>
        <xdr:cNvSpPr txBox="1"/>
      </xdr:nvSpPr>
      <xdr:spPr>
        <a:xfrm>
          <a:off x="5041900" y="1086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54" name="楕円 153"/>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55" name="テキスト ボックス 154"/>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86148</xdr:rowOff>
    </xdr:from>
    <xdr:to>
      <xdr:col>15</xdr:col>
      <xdr:colOff>133350</xdr:colOff>
      <xdr:row>63</xdr:row>
      <xdr:rowOff>16298</xdr:rowOff>
    </xdr:to>
    <xdr:sp macro="" textlink="">
      <xdr:nvSpPr>
        <xdr:cNvPr id="156" name="楕円 155"/>
        <xdr:cNvSpPr/>
      </xdr:nvSpPr>
      <xdr:spPr>
        <a:xfrm>
          <a:off x="3175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1075</xdr:rowOff>
    </xdr:from>
    <xdr:ext cx="762000" cy="259045"/>
    <xdr:sp macro="" textlink="">
      <xdr:nvSpPr>
        <xdr:cNvPr id="157" name="テキスト ボックス 156"/>
        <xdr:cNvSpPr txBox="1"/>
      </xdr:nvSpPr>
      <xdr:spPr>
        <a:xfrm>
          <a:off x="2844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126365</xdr:rowOff>
    </xdr:from>
    <xdr:to>
      <xdr:col>11</xdr:col>
      <xdr:colOff>82550</xdr:colOff>
      <xdr:row>63</xdr:row>
      <xdr:rowOff>56515</xdr:rowOff>
    </xdr:to>
    <xdr:sp macro="" textlink="">
      <xdr:nvSpPr>
        <xdr:cNvPr id="158" name="楕円 157"/>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41292</xdr:rowOff>
    </xdr:from>
    <xdr:ext cx="762000" cy="259045"/>
    <xdr:sp macro="" textlink="">
      <xdr:nvSpPr>
        <xdr:cNvPr id="159" name="テキスト ボックス 158"/>
        <xdr:cNvSpPr txBox="1"/>
      </xdr:nvSpPr>
      <xdr:spPr>
        <a:xfrm>
          <a:off x="1955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144992</xdr:rowOff>
    </xdr:from>
    <xdr:to>
      <xdr:col>7</xdr:col>
      <xdr:colOff>31750</xdr:colOff>
      <xdr:row>62</xdr:row>
      <xdr:rowOff>75142</xdr:rowOff>
    </xdr:to>
    <xdr:sp macro="" textlink="">
      <xdr:nvSpPr>
        <xdr:cNvPr id="160" name="楕円 159"/>
        <xdr:cNvSpPr/>
      </xdr:nvSpPr>
      <xdr:spPr>
        <a:xfrm>
          <a:off x="1397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59919</xdr:rowOff>
    </xdr:from>
    <xdr:ext cx="762000" cy="259045"/>
    <xdr:sp macro="" textlink="">
      <xdr:nvSpPr>
        <xdr:cNvPr id="161" name="テキスト ボックス 160"/>
        <xdr:cNvSpPr txBox="1"/>
      </xdr:nvSpPr>
      <xdr:spPr>
        <a:xfrm>
          <a:off x="1066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[334,381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等決算合計額の人口１人当たりの金額が類似団体平均を大きく上回っているのは、主に人件費が要因となっている。これは職員の平均年齢の高さと離島同士の合併による職員数の多さが要因で、今後は民間で実施可能な業務については委託を行うなど、更なる人件費の節減に努め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また、その他の要因としては、離島であることにより、事務の集約化が図れないことから、類似団体と比べ旅費や委託料等の物件費が嵩むこともあげられる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149358</xdr:rowOff>
    </xdr:from>
    <xdr:to>
      <xdr:col>23</xdr:col>
      <xdr:colOff>133350</xdr:colOff>
      <xdr:row>84</xdr:row>
      <xdr:rowOff>159618</xdr:rowOff>
    </xdr:to>
    <xdr:cxnSp macro="">
      <xdr:nvCxnSpPr>
        <xdr:cNvPr id="198" name="直線コネクタ 197"/>
        <xdr:cNvCxnSpPr/>
      </xdr:nvCxnSpPr>
      <xdr:spPr>
        <a:xfrm flipV="1">
          <a:off x="4114800" y="14551158"/>
          <a:ext cx="838200" cy="1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73941</xdr:rowOff>
    </xdr:from>
    <xdr:ext cx="762000" cy="259045"/>
    <xdr:sp macro="" textlink="">
      <xdr:nvSpPr>
        <xdr:cNvPr id="199" name="人件費・物件費等の状況平均値テキスト"/>
        <xdr:cNvSpPr txBox="1"/>
      </xdr:nvSpPr>
      <xdr:spPr>
        <a:xfrm>
          <a:off x="5041900" y="13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127039</xdr:rowOff>
    </xdr:from>
    <xdr:to>
      <xdr:col>19</xdr:col>
      <xdr:colOff>133350</xdr:colOff>
      <xdr:row>84</xdr:row>
      <xdr:rowOff>159618</xdr:rowOff>
    </xdr:to>
    <xdr:cxnSp macro="">
      <xdr:nvCxnSpPr>
        <xdr:cNvPr id="201" name="直線コネクタ 200"/>
        <xdr:cNvCxnSpPr/>
      </xdr:nvCxnSpPr>
      <xdr:spPr>
        <a:xfrm>
          <a:off x="3225800" y="14528839"/>
          <a:ext cx="889000" cy="3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9994</xdr:rowOff>
    </xdr:from>
    <xdr:ext cx="736600" cy="259045"/>
    <xdr:sp macro="" textlink="">
      <xdr:nvSpPr>
        <xdr:cNvPr id="203" name="テキスト ボックス 202"/>
        <xdr:cNvSpPr txBox="1"/>
      </xdr:nvSpPr>
      <xdr:spPr>
        <a:xfrm>
          <a:off x="3733800" y="1389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85266</xdr:rowOff>
    </xdr:from>
    <xdr:to>
      <xdr:col>15</xdr:col>
      <xdr:colOff>82550</xdr:colOff>
      <xdr:row>84</xdr:row>
      <xdr:rowOff>127039</xdr:rowOff>
    </xdr:to>
    <xdr:cxnSp macro="">
      <xdr:nvCxnSpPr>
        <xdr:cNvPr id="204" name="直線コネクタ 203"/>
        <xdr:cNvCxnSpPr/>
      </xdr:nvCxnSpPr>
      <xdr:spPr>
        <a:xfrm>
          <a:off x="2336800" y="14487066"/>
          <a:ext cx="889000" cy="4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150958</xdr:rowOff>
    </xdr:from>
    <xdr:ext cx="762000" cy="259045"/>
    <xdr:sp macro="" textlink="">
      <xdr:nvSpPr>
        <xdr:cNvPr id="206" name="テキスト ボックス 205"/>
        <xdr:cNvSpPr txBox="1"/>
      </xdr:nvSpPr>
      <xdr:spPr>
        <a:xfrm>
          <a:off x="2844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19360</xdr:rowOff>
    </xdr:from>
    <xdr:to>
      <xdr:col>11</xdr:col>
      <xdr:colOff>31750</xdr:colOff>
      <xdr:row>84</xdr:row>
      <xdr:rowOff>85266</xdr:rowOff>
    </xdr:to>
    <xdr:cxnSp macro="">
      <xdr:nvCxnSpPr>
        <xdr:cNvPr id="207" name="直線コネクタ 206"/>
        <xdr:cNvCxnSpPr/>
      </xdr:nvCxnSpPr>
      <xdr:spPr>
        <a:xfrm>
          <a:off x="1447800" y="14421160"/>
          <a:ext cx="889000" cy="6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162006</xdr:rowOff>
    </xdr:from>
    <xdr:ext cx="762000" cy="259045"/>
    <xdr:sp macro="" textlink="">
      <xdr:nvSpPr>
        <xdr:cNvPr id="209" name="テキスト ボックス 208"/>
        <xdr:cNvSpPr txBox="1"/>
      </xdr:nvSpPr>
      <xdr:spPr>
        <a:xfrm>
          <a:off x="1955800" y="138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118397</xdr:rowOff>
    </xdr:from>
    <xdr:ext cx="762000" cy="259045"/>
    <xdr:sp macro="" textlink="">
      <xdr:nvSpPr>
        <xdr:cNvPr id="211" name="テキスト ボックス 210"/>
        <xdr:cNvSpPr txBox="1"/>
      </xdr:nvSpPr>
      <xdr:spPr>
        <a:xfrm>
          <a:off x="1066800" y="13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98558</xdr:rowOff>
    </xdr:from>
    <xdr:to>
      <xdr:col>23</xdr:col>
      <xdr:colOff>184150</xdr:colOff>
      <xdr:row>85</xdr:row>
      <xdr:rowOff>28708</xdr:rowOff>
    </xdr:to>
    <xdr:sp macro="" textlink="">
      <xdr:nvSpPr>
        <xdr:cNvPr id="217" name="楕円 216"/>
        <xdr:cNvSpPr/>
      </xdr:nvSpPr>
      <xdr:spPr>
        <a:xfrm>
          <a:off x="4902200" y="1450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70635</xdr:rowOff>
    </xdr:from>
    <xdr:ext cx="762000" cy="259045"/>
    <xdr:sp macro="" textlink="">
      <xdr:nvSpPr>
        <xdr:cNvPr id="218" name="人件費・物件費等の状況該当値テキスト"/>
        <xdr:cNvSpPr txBox="1"/>
      </xdr:nvSpPr>
      <xdr:spPr>
        <a:xfrm>
          <a:off x="5041900" y="1447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108818</xdr:rowOff>
    </xdr:from>
    <xdr:to>
      <xdr:col>19</xdr:col>
      <xdr:colOff>184150</xdr:colOff>
      <xdr:row>85</xdr:row>
      <xdr:rowOff>38968</xdr:rowOff>
    </xdr:to>
    <xdr:sp macro="" textlink="">
      <xdr:nvSpPr>
        <xdr:cNvPr id="219" name="楕円 218"/>
        <xdr:cNvSpPr/>
      </xdr:nvSpPr>
      <xdr:spPr>
        <a:xfrm>
          <a:off x="4064000" y="1451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23745</xdr:rowOff>
    </xdr:from>
    <xdr:ext cx="736600" cy="259045"/>
    <xdr:sp macro="" textlink="">
      <xdr:nvSpPr>
        <xdr:cNvPr id="220" name="テキスト ボックス 219"/>
        <xdr:cNvSpPr txBox="1"/>
      </xdr:nvSpPr>
      <xdr:spPr>
        <a:xfrm>
          <a:off x="3733800" y="14596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76239</xdr:rowOff>
    </xdr:from>
    <xdr:to>
      <xdr:col>15</xdr:col>
      <xdr:colOff>133350</xdr:colOff>
      <xdr:row>85</xdr:row>
      <xdr:rowOff>6389</xdr:rowOff>
    </xdr:to>
    <xdr:sp macro="" textlink="">
      <xdr:nvSpPr>
        <xdr:cNvPr id="221" name="楕円 220"/>
        <xdr:cNvSpPr/>
      </xdr:nvSpPr>
      <xdr:spPr>
        <a:xfrm>
          <a:off x="3175000" y="144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162616</xdr:rowOff>
    </xdr:from>
    <xdr:ext cx="762000" cy="259045"/>
    <xdr:sp macro="" textlink="">
      <xdr:nvSpPr>
        <xdr:cNvPr id="222" name="テキスト ボックス 221"/>
        <xdr:cNvSpPr txBox="1"/>
      </xdr:nvSpPr>
      <xdr:spPr>
        <a:xfrm>
          <a:off x="2844800" y="1456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34466</xdr:rowOff>
    </xdr:from>
    <xdr:to>
      <xdr:col>11</xdr:col>
      <xdr:colOff>82550</xdr:colOff>
      <xdr:row>84</xdr:row>
      <xdr:rowOff>136066</xdr:rowOff>
    </xdr:to>
    <xdr:sp macro="" textlink="">
      <xdr:nvSpPr>
        <xdr:cNvPr id="223" name="楕円 222"/>
        <xdr:cNvSpPr/>
      </xdr:nvSpPr>
      <xdr:spPr>
        <a:xfrm>
          <a:off x="2286000" y="1443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120843</xdr:rowOff>
    </xdr:from>
    <xdr:ext cx="762000" cy="259045"/>
    <xdr:sp macro="" textlink="">
      <xdr:nvSpPr>
        <xdr:cNvPr id="224" name="テキスト ボックス 223"/>
        <xdr:cNvSpPr txBox="1"/>
      </xdr:nvSpPr>
      <xdr:spPr>
        <a:xfrm>
          <a:off x="1955800" y="1452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140010</xdr:rowOff>
    </xdr:from>
    <xdr:to>
      <xdr:col>7</xdr:col>
      <xdr:colOff>31750</xdr:colOff>
      <xdr:row>84</xdr:row>
      <xdr:rowOff>70160</xdr:rowOff>
    </xdr:to>
    <xdr:sp macro="" textlink="">
      <xdr:nvSpPr>
        <xdr:cNvPr id="225" name="楕円 224"/>
        <xdr:cNvSpPr/>
      </xdr:nvSpPr>
      <xdr:spPr>
        <a:xfrm>
          <a:off x="1397000" y="1437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54937</xdr:rowOff>
    </xdr:from>
    <xdr:ext cx="762000" cy="259045"/>
    <xdr:sp macro="" textlink="">
      <xdr:nvSpPr>
        <xdr:cNvPr id="226" name="テキスト ボックス 225"/>
        <xdr:cNvSpPr txBox="1"/>
      </xdr:nvSpPr>
      <xdr:spPr>
        <a:xfrm>
          <a:off x="1066800" y="1445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本町の指数８９．５は類似団体中で最下位であり、国や県の平均も大きく下回っている。今後は、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職員の削減に努めるとともに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昇格・昇給制度の適切な運用を図り、適正な給与水準確保に努める。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103716</xdr:rowOff>
    </xdr:from>
    <xdr:to>
      <xdr:col>81</xdr:col>
      <xdr:colOff>44450</xdr:colOff>
      <xdr:row>89</xdr:row>
      <xdr:rowOff>29634</xdr:rowOff>
    </xdr:to>
    <xdr:cxnSp macro="">
      <xdr:nvCxnSpPr>
        <xdr:cNvPr id="255" name="直線コネクタ 254"/>
        <xdr:cNvCxnSpPr/>
      </xdr:nvCxnSpPr>
      <xdr:spPr>
        <a:xfrm flipV="1">
          <a:off x="17018000" y="14162616"/>
          <a:ext cx="0" cy="1126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18643</xdr:rowOff>
    </xdr:from>
    <xdr:ext cx="762000" cy="259045"/>
    <xdr:sp macro="" textlink="">
      <xdr:nvSpPr>
        <xdr:cNvPr id="258" name="給与水準   （国との比較）最大値テキスト"/>
        <xdr:cNvSpPr txBox="1"/>
      </xdr:nvSpPr>
      <xdr:spPr>
        <a:xfrm>
          <a:off x="17106900" y="139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103716</xdr:rowOff>
    </xdr:from>
    <xdr:to>
      <xdr:col>81</xdr:col>
      <xdr:colOff>133350</xdr:colOff>
      <xdr:row>82</xdr:row>
      <xdr:rowOff>103716</xdr:rowOff>
    </xdr:to>
    <xdr:cxnSp macro="">
      <xdr:nvCxnSpPr>
        <xdr:cNvPr id="259" name="直線コネクタ 258"/>
        <xdr:cNvCxnSpPr/>
      </xdr:nvCxnSpPr>
      <xdr:spPr>
        <a:xfrm>
          <a:off x="16929100" y="1416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82</xdr:row>
      <xdr:rowOff>103716</xdr:rowOff>
    </xdr:to>
    <xdr:cxnSp macro="">
      <xdr:nvCxnSpPr>
        <xdr:cNvPr id="260" name="直線コネクタ 259"/>
        <xdr:cNvCxnSpPr/>
      </xdr:nvCxnSpPr>
      <xdr:spPr>
        <a:xfrm>
          <a:off x="16179800" y="141626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41504</xdr:rowOff>
    </xdr:from>
    <xdr:ext cx="762000" cy="259045"/>
    <xdr:sp macro="" textlink="">
      <xdr:nvSpPr>
        <xdr:cNvPr id="261"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69427</xdr:rowOff>
    </xdr:from>
    <xdr:to>
      <xdr:col>81</xdr:col>
      <xdr:colOff>95250</xdr:colOff>
      <xdr:row>85</xdr:row>
      <xdr:rowOff>171027</xdr:rowOff>
    </xdr:to>
    <xdr:sp macro="" textlink="">
      <xdr:nvSpPr>
        <xdr:cNvPr id="262" name="フローチャート: 判断 261"/>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74084</xdr:rowOff>
    </xdr:from>
    <xdr:to>
      <xdr:col>77</xdr:col>
      <xdr:colOff>44450</xdr:colOff>
      <xdr:row>82</xdr:row>
      <xdr:rowOff>103716</xdr:rowOff>
    </xdr:to>
    <xdr:cxnSp macro="">
      <xdr:nvCxnSpPr>
        <xdr:cNvPr id="263" name="直線コネクタ 262"/>
        <xdr:cNvCxnSpPr/>
      </xdr:nvCxnSpPr>
      <xdr:spPr>
        <a:xfrm>
          <a:off x="15290800" y="1396153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77470</xdr:rowOff>
    </xdr:from>
    <xdr:to>
      <xdr:col>77</xdr:col>
      <xdr:colOff>95250</xdr:colOff>
      <xdr:row>86</xdr:row>
      <xdr:rowOff>7620</xdr:rowOff>
    </xdr:to>
    <xdr:sp macro="" textlink="">
      <xdr:nvSpPr>
        <xdr:cNvPr id="264" name="フローチャート: 判断 263"/>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65" name="テキスト ボックス 264"/>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33866</xdr:rowOff>
    </xdr:from>
    <xdr:to>
      <xdr:col>72</xdr:col>
      <xdr:colOff>203200</xdr:colOff>
      <xdr:row>81</xdr:row>
      <xdr:rowOff>74084</xdr:rowOff>
    </xdr:to>
    <xdr:cxnSp macro="">
      <xdr:nvCxnSpPr>
        <xdr:cNvPr id="266" name="直線コネクタ 265"/>
        <xdr:cNvCxnSpPr/>
      </xdr:nvCxnSpPr>
      <xdr:spPr>
        <a:xfrm>
          <a:off x="14401800" y="139213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7" name="フローチャート: 判断 266"/>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8" name="テキスト ボックス 267"/>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76623</xdr:rowOff>
    </xdr:from>
    <xdr:to>
      <xdr:col>68</xdr:col>
      <xdr:colOff>152400</xdr:colOff>
      <xdr:row>81</xdr:row>
      <xdr:rowOff>33866</xdr:rowOff>
    </xdr:to>
    <xdr:cxnSp macro="">
      <xdr:nvCxnSpPr>
        <xdr:cNvPr id="269" name="直線コネクタ 268"/>
        <xdr:cNvCxnSpPr/>
      </xdr:nvCxnSpPr>
      <xdr:spPr>
        <a:xfrm>
          <a:off x="13512800" y="1379262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70" name="フローチャート: 判断 269"/>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71" name="テキスト ボックス 270"/>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2" name="フローチャート: 判断 271"/>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3" name="テキスト ボックス 272"/>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79" name="楕円 278"/>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145643</xdr:rowOff>
    </xdr:from>
    <xdr:ext cx="762000" cy="259045"/>
    <xdr:sp macro="" textlink="">
      <xdr:nvSpPr>
        <xdr:cNvPr id="280" name="給与水準   （国との比較）該当値テキスト"/>
        <xdr:cNvSpPr txBox="1"/>
      </xdr:nvSpPr>
      <xdr:spPr>
        <a:xfrm>
          <a:off x="17106900" y="1403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52916</xdr:rowOff>
    </xdr:from>
    <xdr:to>
      <xdr:col>77</xdr:col>
      <xdr:colOff>95250</xdr:colOff>
      <xdr:row>82</xdr:row>
      <xdr:rowOff>154516</xdr:rowOff>
    </xdr:to>
    <xdr:sp macro="" textlink="">
      <xdr:nvSpPr>
        <xdr:cNvPr id="281" name="楕円 280"/>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82" name="テキスト ボックス 281"/>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macro="" textlink="">
      <xdr:nvSpPr>
        <xdr:cNvPr id="283" name="楕円 282"/>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84" name="テキスト ボックス 283"/>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154516</xdr:rowOff>
    </xdr:from>
    <xdr:to>
      <xdr:col>68</xdr:col>
      <xdr:colOff>203200</xdr:colOff>
      <xdr:row>81</xdr:row>
      <xdr:rowOff>84666</xdr:rowOff>
    </xdr:to>
    <xdr:sp macro="" textlink="">
      <xdr:nvSpPr>
        <xdr:cNvPr id="285" name="楕円 284"/>
        <xdr:cNvSpPr/>
      </xdr:nvSpPr>
      <xdr:spPr>
        <a:xfrm>
          <a:off x="14351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94843</xdr:rowOff>
    </xdr:from>
    <xdr:ext cx="762000" cy="259045"/>
    <xdr:sp macro="" textlink="">
      <xdr:nvSpPr>
        <xdr:cNvPr id="286" name="テキスト ボックス 285"/>
        <xdr:cNvSpPr txBox="1"/>
      </xdr:nvSpPr>
      <xdr:spPr>
        <a:xfrm>
          <a:off x="14020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25823</xdr:rowOff>
    </xdr:from>
    <xdr:to>
      <xdr:col>64</xdr:col>
      <xdr:colOff>152400</xdr:colOff>
      <xdr:row>80</xdr:row>
      <xdr:rowOff>127423</xdr:rowOff>
    </xdr:to>
    <xdr:sp macro="" textlink="">
      <xdr:nvSpPr>
        <xdr:cNvPr id="287" name="楕円 286"/>
        <xdr:cNvSpPr/>
      </xdr:nvSpPr>
      <xdr:spPr>
        <a:xfrm>
          <a:off x="13462000" y="137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137600</xdr:rowOff>
    </xdr:from>
    <xdr:ext cx="762000" cy="259045"/>
    <xdr:sp macro="" textlink="">
      <xdr:nvSpPr>
        <xdr:cNvPr id="288" name="テキスト ボックス 287"/>
        <xdr:cNvSpPr txBox="1"/>
      </xdr:nvSpPr>
      <xdr:spPr>
        <a:xfrm>
          <a:off x="13131800" y="1351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離島同士の合併及び総合支所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・分庁併用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方式を採用しているため、職員数は類似団体に比べ多くなっている。組織体系の見直しや事務事業の見直し等により、さらなる効率化を図り、より一層の職員削減に努める。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4" name="直線コネクタ 313"/>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5"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6" name="直線コネクタ 315"/>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7"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18" name="直線コネクタ 317"/>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165576</xdr:rowOff>
    </xdr:from>
    <xdr:to>
      <xdr:col>81</xdr:col>
      <xdr:colOff>44450</xdr:colOff>
      <xdr:row>64</xdr:row>
      <xdr:rowOff>21875</xdr:rowOff>
    </xdr:to>
    <xdr:cxnSp macro="">
      <xdr:nvCxnSpPr>
        <xdr:cNvPr id="319" name="直線コネクタ 318"/>
        <xdr:cNvCxnSpPr/>
      </xdr:nvCxnSpPr>
      <xdr:spPr>
        <a:xfrm>
          <a:off x="16179800" y="10966926"/>
          <a:ext cx="8382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0" name="定員管理の状況平均値テキスト"/>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1" name="フローチャート: 判断 320"/>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130587</xdr:rowOff>
    </xdr:from>
    <xdr:to>
      <xdr:col>77</xdr:col>
      <xdr:colOff>44450</xdr:colOff>
      <xdr:row>63</xdr:row>
      <xdr:rowOff>165576</xdr:rowOff>
    </xdr:to>
    <xdr:cxnSp macro="">
      <xdr:nvCxnSpPr>
        <xdr:cNvPr id="322" name="直線コネクタ 321"/>
        <xdr:cNvCxnSpPr/>
      </xdr:nvCxnSpPr>
      <xdr:spPr>
        <a:xfrm>
          <a:off x="15290800" y="10931937"/>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3" name="フローチャート: 判断 322"/>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123176</xdr:rowOff>
    </xdr:from>
    <xdr:ext cx="736600" cy="259045"/>
    <xdr:sp macro="" textlink="">
      <xdr:nvSpPr>
        <xdr:cNvPr id="324" name="テキスト ボックス 323"/>
        <xdr:cNvSpPr txBox="1"/>
      </xdr:nvSpPr>
      <xdr:spPr>
        <a:xfrm>
          <a:off x="15798800" y="100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130587</xdr:rowOff>
    </xdr:from>
    <xdr:to>
      <xdr:col>72</xdr:col>
      <xdr:colOff>203200</xdr:colOff>
      <xdr:row>63</xdr:row>
      <xdr:rowOff>136620</xdr:rowOff>
    </xdr:to>
    <xdr:cxnSp macro="">
      <xdr:nvCxnSpPr>
        <xdr:cNvPr id="325" name="直線コネクタ 324"/>
        <xdr:cNvCxnSpPr/>
      </xdr:nvCxnSpPr>
      <xdr:spPr>
        <a:xfrm flipV="1">
          <a:off x="14401800" y="1093193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6" name="フローチャート: 判断 325"/>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86980</xdr:rowOff>
    </xdr:from>
    <xdr:ext cx="762000" cy="259045"/>
    <xdr:sp macro="" textlink="">
      <xdr:nvSpPr>
        <xdr:cNvPr id="327" name="テキスト ボックス 326"/>
        <xdr:cNvSpPr txBox="1"/>
      </xdr:nvSpPr>
      <xdr:spPr>
        <a:xfrm>
          <a:off x="14909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98616</xdr:rowOff>
    </xdr:from>
    <xdr:to>
      <xdr:col>68</xdr:col>
      <xdr:colOff>152400</xdr:colOff>
      <xdr:row>63</xdr:row>
      <xdr:rowOff>136620</xdr:rowOff>
    </xdr:to>
    <xdr:cxnSp macro="">
      <xdr:nvCxnSpPr>
        <xdr:cNvPr id="328" name="直線コネクタ 327"/>
        <xdr:cNvCxnSpPr/>
      </xdr:nvCxnSpPr>
      <xdr:spPr>
        <a:xfrm>
          <a:off x="13512800" y="10899966"/>
          <a:ext cx="8890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29" name="フローチャート: 判断 328"/>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0" name="テキスト ボックス 329"/>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1" name="フローチャート: 判断 330"/>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87583</xdr:rowOff>
    </xdr:from>
    <xdr:ext cx="762000" cy="259045"/>
    <xdr:sp macro="" textlink="">
      <xdr:nvSpPr>
        <xdr:cNvPr id="332" name="テキスト ボックス 331"/>
        <xdr:cNvSpPr txBox="1"/>
      </xdr:nvSpPr>
      <xdr:spPr>
        <a:xfrm>
          <a:off x="13131800" y="1003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142525</xdr:rowOff>
    </xdr:from>
    <xdr:to>
      <xdr:col>81</xdr:col>
      <xdr:colOff>95250</xdr:colOff>
      <xdr:row>64</xdr:row>
      <xdr:rowOff>72675</xdr:rowOff>
    </xdr:to>
    <xdr:sp macro="" textlink="">
      <xdr:nvSpPr>
        <xdr:cNvPr id="338" name="楕円 337"/>
        <xdr:cNvSpPr/>
      </xdr:nvSpPr>
      <xdr:spPr>
        <a:xfrm>
          <a:off x="16967200" y="1094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114602</xdr:rowOff>
    </xdr:from>
    <xdr:ext cx="762000" cy="259045"/>
    <xdr:sp macro="" textlink="">
      <xdr:nvSpPr>
        <xdr:cNvPr id="339" name="定員管理の状況該当値テキスト"/>
        <xdr:cNvSpPr txBox="1"/>
      </xdr:nvSpPr>
      <xdr:spPr>
        <a:xfrm>
          <a:off x="17106900" y="1091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114776</xdr:rowOff>
    </xdr:from>
    <xdr:to>
      <xdr:col>77</xdr:col>
      <xdr:colOff>95250</xdr:colOff>
      <xdr:row>64</xdr:row>
      <xdr:rowOff>44926</xdr:rowOff>
    </xdr:to>
    <xdr:sp macro="" textlink="">
      <xdr:nvSpPr>
        <xdr:cNvPr id="340" name="楕円 339"/>
        <xdr:cNvSpPr/>
      </xdr:nvSpPr>
      <xdr:spPr>
        <a:xfrm>
          <a:off x="16129000" y="109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29703</xdr:rowOff>
    </xdr:from>
    <xdr:ext cx="736600" cy="259045"/>
    <xdr:sp macro="" textlink="">
      <xdr:nvSpPr>
        <xdr:cNvPr id="341" name="テキスト ボックス 340"/>
        <xdr:cNvSpPr txBox="1"/>
      </xdr:nvSpPr>
      <xdr:spPr>
        <a:xfrm>
          <a:off x="15798800" y="11002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79787</xdr:rowOff>
    </xdr:from>
    <xdr:to>
      <xdr:col>73</xdr:col>
      <xdr:colOff>44450</xdr:colOff>
      <xdr:row>64</xdr:row>
      <xdr:rowOff>9937</xdr:rowOff>
    </xdr:to>
    <xdr:sp macro="" textlink="">
      <xdr:nvSpPr>
        <xdr:cNvPr id="342" name="楕円 341"/>
        <xdr:cNvSpPr/>
      </xdr:nvSpPr>
      <xdr:spPr>
        <a:xfrm>
          <a:off x="15240000" y="1088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166164</xdr:rowOff>
    </xdr:from>
    <xdr:ext cx="762000" cy="259045"/>
    <xdr:sp macro="" textlink="">
      <xdr:nvSpPr>
        <xdr:cNvPr id="343" name="テキスト ボックス 342"/>
        <xdr:cNvSpPr txBox="1"/>
      </xdr:nvSpPr>
      <xdr:spPr>
        <a:xfrm>
          <a:off x="14909800" y="109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85820</xdr:rowOff>
    </xdr:from>
    <xdr:to>
      <xdr:col>68</xdr:col>
      <xdr:colOff>203200</xdr:colOff>
      <xdr:row>64</xdr:row>
      <xdr:rowOff>15970</xdr:rowOff>
    </xdr:to>
    <xdr:sp macro="" textlink="">
      <xdr:nvSpPr>
        <xdr:cNvPr id="344" name="楕円 343"/>
        <xdr:cNvSpPr/>
      </xdr:nvSpPr>
      <xdr:spPr>
        <a:xfrm>
          <a:off x="14351000" y="108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747</xdr:rowOff>
    </xdr:from>
    <xdr:ext cx="762000" cy="259045"/>
    <xdr:sp macro="" textlink="">
      <xdr:nvSpPr>
        <xdr:cNvPr id="345" name="テキスト ボックス 344"/>
        <xdr:cNvSpPr txBox="1"/>
      </xdr:nvSpPr>
      <xdr:spPr>
        <a:xfrm>
          <a:off x="14020800" y="1097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47816</xdr:rowOff>
    </xdr:from>
    <xdr:to>
      <xdr:col>64</xdr:col>
      <xdr:colOff>152400</xdr:colOff>
      <xdr:row>63</xdr:row>
      <xdr:rowOff>149416</xdr:rowOff>
    </xdr:to>
    <xdr:sp macro="" textlink="">
      <xdr:nvSpPr>
        <xdr:cNvPr id="346" name="楕円 345"/>
        <xdr:cNvSpPr/>
      </xdr:nvSpPr>
      <xdr:spPr>
        <a:xfrm>
          <a:off x="13462000" y="1084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134193</xdr:rowOff>
    </xdr:from>
    <xdr:ext cx="762000" cy="259045"/>
    <xdr:sp macro="" textlink="">
      <xdr:nvSpPr>
        <xdr:cNvPr id="347" name="テキスト ボックス 346"/>
        <xdr:cNvSpPr txBox="1"/>
      </xdr:nvSpPr>
      <xdr:spPr>
        <a:xfrm>
          <a:off x="13131800" y="1093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実質公債比率は、ほぼ横ばいで推移しているが、</a:t>
          </a:r>
          <a:r>
            <a:rPr kumimoji="1" lang="en-US" altLang="ja-JP" sz="1300" b="0" i="0" u="none" strike="noStrike" kern="0" cap="none" spc="0" normalizeH="0" baseline="0" noProof="0">
              <a:ln>
                <a:noFill/>
              </a:ln>
              <a:solidFill>
                <a:prstClr val="black"/>
              </a:solidFill>
              <a:effectLst/>
              <a:uLnTx/>
              <a:uFillTx/>
              <a:latin typeface="+mn-lt"/>
              <a:ea typeface="ＭＳ Ｐゴシック"/>
              <a:cs typeface="+mn-cs"/>
            </a:rPr>
            <a:t>H24</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までは類似団体を下回っていた比率が、近年は上回ってきていることを注視しなければならない。</a:t>
          </a:r>
          <a:endParaRPr kumimoji="0" lang="ja-JP" altLang="ja-JP" sz="13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今後は大規模な事業計画の整理・縮小を図り、公債費の抑制を図るとともに、交付税算入のある有利な起債の活用を徹底することで、比率の抑制に</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努める</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　また、下水道等公営企業会計については使用料の改定を実施するなどして繰出金を縮減し、類似団体と同程度の水準を保つよう努める。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78" name="直線コネクタ 377"/>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9"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0" name="直線コネクタ 379"/>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1"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2" name="直線コネクタ 381"/>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71362</xdr:rowOff>
    </xdr:from>
    <xdr:to>
      <xdr:col>81</xdr:col>
      <xdr:colOff>44450</xdr:colOff>
      <xdr:row>42</xdr:row>
      <xdr:rowOff>140305</xdr:rowOff>
    </xdr:to>
    <xdr:cxnSp macro="">
      <xdr:nvCxnSpPr>
        <xdr:cNvPr id="383" name="直線コネクタ 382"/>
        <xdr:cNvCxnSpPr/>
      </xdr:nvCxnSpPr>
      <xdr:spPr>
        <a:xfrm>
          <a:off x="16179800" y="727226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4"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5" name="フローチャート: 判断 384"/>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59872</xdr:rowOff>
    </xdr:from>
    <xdr:to>
      <xdr:col>77</xdr:col>
      <xdr:colOff>44450</xdr:colOff>
      <xdr:row>42</xdr:row>
      <xdr:rowOff>71362</xdr:rowOff>
    </xdr:to>
    <xdr:cxnSp macro="">
      <xdr:nvCxnSpPr>
        <xdr:cNvPr id="386" name="直線コネクタ 385"/>
        <xdr:cNvCxnSpPr/>
      </xdr:nvCxnSpPr>
      <xdr:spPr>
        <a:xfrm>
          <a:off x="15290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7" name="フローチャート: 判断 386"/>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88" name="テキスト ボックス 387"/>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59872</xdr:rowOff>
    </xdr:from>
    <xdr:to>
      <xdr:col>72</xdr:col>
      <xdr:colOff>203200</xdr:colOff>
      <xdr:row>42</xdr:row>
      <xdr:rowOff>71362</xdr:rowOff>
    </xdr:to>
    <xdr:cxnSp macro="">
      <xdr:nvCxnSpPr>
        <xdr:cNvPr id="389" name="直線コネクタ 388"/>
        <xdr:cNvCxnSpPr/>
      </xdr:nvCxnSpPr>
      <xdr:spPr>
        <a:xfrm flipV="1">
          <a:off x="14401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0" name="フローチャート: 判断 389"/>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1" name="テキスト ボックス 390"/>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71362</xdr:rowOff>
    </xdr:from>
    <xdr:to>
      <xdr:col>68</xdr:col>
      <xdr:colOff>152400</xdr:colOff>
      <xdr:row>42</xdr:row>
      <xdr:rowOff>82852</xdr:rowOff>
    </xdr:to>
    <xdr:cxnSp macro="">
      <xdr:nvCxnSpPr>
        <xdr:cNvPr id="392" name="直線コネクタ 391"/>
        <xdr:cNvCxnSpPr/>
      </xdr:nvCxnSpPr>
      <xdr:spPr>
        <a:xfrm flipV="1">
          <a:off x="13512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3" name="フローチャート: 判断 392"/>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4" name="テキスト ボックス 393"/>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395" name="フローチャート: 判断 394"/>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132339</xdr:rowOff>
    </xdr:from>
    <xdr:ext cx="762000" cy="259045"/>
    <xdr:sp macro="" textlink="">
      <xdr:nvSpPr>
        <xdr:cNvPr id="396" name="テキスト ボックス 395"/>
        <xdr:cNvSpPr txBox="1"/>
      </xdr:nvSpPr>
      <xdr:spPr>
        <a:xfrm>
          <a:off x="13131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89505</xdr:rowOff>
    </xdr:from>
    <xdr:to>
      <xdr:col>81</xdr:col>
      <xdr:colOff>95250</xdr:colOff>
      <xdr:row>43</xdr:row>
      <xdr:rowOff>19655</xdr:rowOff>
    </xdr:to>
    <xdr:sp macro="" textlink="">
      <xdr:nvSpPr>
        <xdr:cNvPr id="402" name="楕円 401"/>
        <xdr:cNvSpPr/>
      </xdr:nvSpPr>
      <xdr:spPr>
        <a:xfrm>
          <a:off x="16967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61582</xdr:rowOff>
    </xdr:from>
    <xdr:ext cx="762000" cy="259045"/>
    <xdr:sp macro="" textlink="">
      <xdr:nvSpPr>
        <xdr:cNvPr id="403" name="公債費負担の状況該当値テキスト"/>
        <xdr:cNvSpPr txBox="1"/>
      </xdr:nvSpPr>
      <xdr:spPr>
        <a:xfrm>
          <a:off x="17106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20562</xdr:rowOff>
    </xdr:from>
    <xdr:to>
      <xdr:col>77</xdr:col>
      <xdr:colOff>95250</xdr:colOff>
      <xdr:row>42</xdr:row>
      <xdr:rowOff>122162</xdr:rowOff>
    </xdr:to>
    <xdr:sp macro="" textlink="">
      <xdr:nvSpPr>
        <xdr:cNvPr id="404" name="楕円 403"/>
        <xdr:cNvSpPr/>
      </xdr:nvSpPr>
      <xdr:spPr>
        <a:xfrm>
          <a:off x="16129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106939</xdr:rowOff>
    </xdr:from>
    <xdr:ext cx="736600" cy="259045"/>
    <xdr:sp macro="" textlink="">
      <xdr:nvSpPr>
        <xdr:cNvPr id="405" name="テキスト ボックス 404"/>
        <xdr:cNvSpPr txBox="1"/>
      </xdr:nvSpPr>
      <xdr:spPr>
        <a:xfrm>
          <a:off x="15798800" y="730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9072</xdr:rowOff>
    </xdr:from>
    <xdr:to>
      <xdr:col>73</xdr:col>
      <xdr:colOff>44450</xdr:colOff>
      <xdr:row>42</xdr:row>
      <xdr:rowOff>110672</xdr:rowOff>
    </xdr:to>
    <xdr:sp macro="" textlink="">
      <xdr:nvSpPr>
        <xdr:cNvPr id="406" name="楕円 405"/>
        <xdr:cNvSpPr/>
      </xdr:nvSpPr>
      <xdr:spPr>
        <a:xfrm>
          <a:off x="15240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407" name="テキスト ボックス 406"/>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20562</xdr:rowOff>
    </xdr:from>
    <xdr:to>
      <xdr:col>68</xdr:col>
      <xdr:colOff>203200</xdr:colOff>
      <xdr:row>42</xdr:row>
      <xdr:rowOff>122162</xdr:rowOff>
    </xdr:to>
    <xdr:sp macro="" textlink="">
      <xdr:nvSpPr>
        <xdr:cNvPr id="408" name="楕円 407"/>
        <xdr:cNvSpPr/>
      </xdr:nvSpPr>
      <xdr:spPr>
        <a:xfrm>
          <a:off x="14351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106939</xdr:rowOff>
    </xdr:from>
    <xdr:ext cx="762000" cy="259045"/>
    <xdr:sp macro="" textlink="">
      <xdr:nvSpPr>
        <xdr:cNvPr id="409" name="テキスト ボックス 408"/>
        <xdr:cNvSpPr txBox="1"/>
      </xdr:nvSpPr>
      <xdr:spPr>
        <a:xfrm>
          <a:off x="14020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32052</xdr:rowOff>
    </xdr:from>
    <xdr:to>
      <xdr:col>64</xdr:col>
      <xdr:colOff>152400</xdr:colOff>
      <xdr:row>42</xdr:row>
      <xdr:rowOff>133652</xdr:rowOff>
    </xdr:to>
    <xdr:sp macro="" textlink="">
      <xdr:nvSpPr>
        <xdr:cNvPr id="410" name="楕円 409"/>
        <xdr:cNvSpPr/>
      </xdr:nvSpPr>
      <xdr:spPr>
        <a:xfrm>
          <a:off x="13462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118429</xdr:rowOff>
    </xdr:from>
    <xdr:ext cx="762000" cy="259045"/>
    <xdr:sp macro="" textlink="">
      <xdr:nvSpPr>
        <xdr:cNvPr id="411" name="テキスト ボックス 410"/>
        <xdr:cNvSpPr txBox="1"/>
      </xdr:nvSpPr>
      <xdr:spPr>
        <a:xfrm>
          <a:off x="13131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本町の指数２７．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％は、類似団体平均を上回ってはいるが、将来への負担（地方債残高等）に対して、充当可能な財源（基金や交付税算入公債費）が今のところ確保できている状態である。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しかしながら、充当可能基金の減額が見込まれることから、普通建設事業費の抑制や交付税算入率の高い有利な起債の借入等により、比率の抑制に努める。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0" name="直線コネクタ 439"/>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1"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2" name="直線コネクタ 441"/>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20913</xdr:rowOff>
    </xdr:from>
    <xdr:to>
      <xdr:col>81</xdr:col>
      <xdr:colOff>44450</xdr:colOff>
      <xdr:row>15</xdr:row>
      <xdr:rowOff>22521</xdr:rowOff>
    </xdr:to>
    <xdr:cxnSp macro="">
      <xdr:nvCxnSpPr>
        <xdr:cNvPr id="445" name="直線コネクタ 444"/>
        <xdr:cNvCxnSpPr/>
      </xdr:nvCxnSpPr>
      <xdr:spPr>
        <a:xfrm flipV="1">
          <a:off x="16179800" y="2592663"/>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1609</xdr:rowOff>
    </xdr:from>
    <xdr:to>
      <xdr:col>77</xdr:col>
      <xdr:colOff>44450</xdr:colOff>
      <xdr:row>15</xdr:row>
      <xdr:rowOff>22521</xdr:rowOff>
    </xdr:to>
    <xdr:cxnSp macro="">
      <xdr:nvCxnSpPr>
        <xdr:cNvPr id="448" name="直線コネクタ 447"/>
        <xdr:cNvCxnSpPr/>
      </xdr:nvCxnSpPr>
      <xdr:spPr>
        <a:xfrm>
          <a:off x="15290800" y="2573359"/>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1609</xdr:rowOff>
    </xdr:from>
    <xdr:to>
      <xdr:col>72</xdr:col>
      <xdr:colOff>203200</xdr:colOff>
      <xdr:row>15</xdr:row>
      <xdr:rowOff>20913</xdr:rowOff>
    </xdr:to>
    <xdr:cxnSp macro="">
      <xdr:nvCxnSpPr>
        <xdr:cNvPr id="451" name="直線コネクタ 450"/>
        <xdr:cNvCxnSpPr/>
      </xdr:nvCxnSpPr>
      <xdr:spPr>
        <a:xfrm flipV="1">
          <a:off x="14401800" y="257335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2" name="フローチャート: 判断 451"/>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3" name="テキスト ボックス 452"/>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11261</xdr:rowOff>
    </xdr:from>
    <xdr:to>
      <xdr:col>68</xdr:col>
      <xdr:colOff>152400</xdr:colOff>
      <xdr:row>15</xdr:row>
      <xdr:rowOff>20913</xdr:rowOff>
    </xdr:to>
    <xdr:cxnSp macro="">
      <xdr:nvCxnSpPr>
        <xdr:cNvPr id="454" name="直線コネクタ 453"/>
        <xdr:cNvCxnSpPr/>
      </xdr:nvCxnSpPr>
      <xdr:spPr>
        <a:xfrm>
          <a:off x="13512800" y="258301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101346</xdr:rowOff>
    </xdr:from>
    <xdr:to>
      <xdr:col>68</xdr:col>
      <xdr:colOff>203200</xdr:colOff>
      <xdr:row>15</xdr:row>
      <xdr:rowOff>31496</xdr:rowOff>
    </xdr:to>
    <xdr:sp macro="" textlink="">
      <xdr:nvSpPr>
        <xdr:cNvPr id="455" name="フローチャート: 判断 454"/>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56" name="テキスト ボックス 455"/>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7" name="フローチャート: 判断 456"/>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58" name="テキスト ボックス 457"/>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141563</xdr:rowOff>
    </xdr:from>
    <xdr:to>
      <xdr:col>81</xdr:col>
      <xdr:colOff>95250</xdr:colOff>
      <xdr:row>15</xdr:row>
      <xdr:rowOff>71713</xdr:rowOff>
    </xdr:to>
    <xdr:sp macro="" textlink="">
      <xdr:nvSpPr>
        <xdr:cNvPr id="464" name="楕円 463"/>
        <xdr:cNvSpPr/>
      </xdr:nvSpPr>
      <xdr:spPr>
        <a:xfrm>
          <a:off x="169672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113640</xdr:rowOff>
    </xdr:from>
    <xdr:ext cx="762000" cy="259045"/>
    <xdr:sp macro="" textlink="">
      <xdr:nvSpPr>
        <xdr:cNvPr id="465" name="将来負担の状況該当値テキスト"/>
        <xdr:cNvSpPr txBox="1"/>
      </xdr:nvSpPr>
      <xdr:spPr>
        <a:xfrm>
          <a:off x="17106900" y="251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143171</xdr:rowOff>
    </xdr:from>
    <xdr:to>
      <xdr:col>77</xdr:col>
      <xdr:colOff>95250</xdr:colOff>
      <xdr:row>15</xdr:row>
      <xdr:rowOff>73321</xdr:rowOff>
    </xdr:to>
    <xdr:sp macro="" textlink="">
      <xdr:nvSpPr>
        <xdr:cNvPr id="466" name="楕円 465"/>
        <xdr:cNvSpPr/>
      </xdr:nvSpPr>
      <xdr:spPr>
        <a:xfrm>
          <a:off x="16129000" y="25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58098</xdr:rowOff>
    </xdr:from>
    <xdr:ext cx="736600" cy="259045"/>
    <xdr:sp macro="" textlink="">
      <xdr:nvSpPr>
        <xdr:cNvPr id="467" name="テキスト ボックス 466"/>
        <xdr:cNvSpPr txBox="1"/>
      </xdr:nvSpPr>
      <xdr:spPr>
        <a:xfrm>
          <a:off x="15798800" y="262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68" name="楕円 467"/>
        <xdr:cNvSpPr/>
      </xdr:nvSpPr>
      <xdr:spPr>
        <a:xfrm>
          <a:off x="15240000" y="25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69" name="テキスト ボックス 468"/>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141563</xdr:rowOff>
    </xdr:from>
    <xdr:to>
      <xdr:col>68</xdr:col>
      <xdr:colOff>203200</xdr:colOff>
      <xdr:row>15</xdr:row>
      <xdr:rowOff>71713</xdr:rowOff>
    </xdr:to>
    <xdr:sp macro="" textlink="">
      <xdr:nvSpPr>
        <xdr:cNvPr id="470" name="楕円 469"/>
        <xdr:cNvSpPr/>
      </xdr:nvSpPr>
      <xdr:spPr>
        <a:xfrm>
          <a:off x="143510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56490</xdr:rowOff>
    </xdr:from>
    <xdr:ext cx="762000" cy="259045"/>
    <xdr:sp macro="" textlink="">
      <xdr:nvSpPr>
        <xdr:cNvPr id="471" name="テキスト ボックス 470"/>
        <xdr:cNvSpPr txBox="1"/>
      </xdr:nvSpPr>
      <xdr:spPr>
        <a:xfrm>
          <a:off x="14020800" y="262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131911</xdr:rowOff>
    </xdr:from>
    <xdr:to>
      <xdr:col>64</xdr:col>
      <xdr:colOff>152400</xdr:colOff>
      <xdr:row>15</xdr:row>
      <xdr:rowOff>62061</xdr:rowOff>
    </xdr:to>
    <xdr:sp macro="" textlink="">
      <xdr:nvSpPr>
        <xdr:cNvPr id="472" name="楕円 471"/>
        <xdr:cNvSpPr/>
      </xdr:nvSpPr>
      <xdr:spPr>
        <a:xfrm>
          <a:off x="13462000" y="25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46838</xdr:rowOff>
    </xdr:from>
    <xdr:ext cx="762000" cy="259045"/>
    <xdr:sp macro="" textlink="">
      <xdr:nvSpPr>
        <xdr:cNvPr id="473" name="テキスト ボックス 472"/>
        <xdr:cNvSpPr txBox="1"/>
      </xdr:nvSpPr>
      <xdr:spPr>
        <a:xfrm>
          <a:off x="13131800" y="261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7,077
6,746
30.38
6,598,543
6,471,469
110,070
4,130,927
10,901,561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離島同士の合併であることから、職員の削減は進まない中にあって、ラスパイレス指数の低率等により人件費のバランスが保たれている。今後は更に厳しく適切な定員管理に努める。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120142</xdr:rowOff>
    </xdr:to>
    <xdr:cxnSp macro="">
      <xdr:nvCxnSpPr>
        <xdr:cNvPr id="64" name="直線コネクタ 63"/>
        <xdr:cNvCxnSpPr/>
      </xdr:nvCxnSpPr>
      <xdr:spPr>
        <a:xfrm>
          <a:off x="3987800" y="64135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69850</xdr:rowOff>
    </xdr:to>
    <xdr:cxnSp macro="">
      <xdr:nvCxnSpPr>
        <xdr:cNvPr id="67" name="直線コネクタ 66"/>
        <xdr:cNvCxnSpPr/>
      </xdr:nvCxnSpPr>
      <xdr:spPr>
        <a:xfrm>
          <a:off x="3098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92710</xdr:rowOff>
    </xdr:to>
    <xdr:cxnSp macro="">
      <xdr:nvCxnSpPr>
        <xdr:cNvPr id="70" name="直線コネクタ 69"/>
        <xdr:cNvCxnSpPr/>
      </xdr:nvCxnSpPr>
      <xdr:spPr>
        <a:xfrm flipV="1">
          <a:off x="2209800" y="63952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51562</xdr:rowOff>
    </xdr:from>
    <xdr:to>
      <xdr:col>11</xdr:col>
      <xdr:colOff>9525</xdr:colOff>
      <xdr:row>37</xdr:row>
      <xdr:rowOff>92710</xdr:rowOff>
    </xdr:to>
    <xdr:cxnSp macro="">
      <xdr:nvCxnSpPr>
        <xdr:cNvPr id="73" name="直線コネクタ 72"/>
        <xdr:cNvCxnSpPr/>
      </xdr:nvCxnSpPr>
      <xdr:spPr>
        <a:xfrm>
          <a:off x="1320800" y="63952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9" name="楕円 88"/>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0" name="テキスト ボックス 89"/>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91" name="楕円 90"/>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92" name="テキスト ボックス 91"/>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物件費に係る経常収支比率１９．</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離島であるため、陸続きであれば集約できる公共施設（例：学校、斎場等）が各島ごとに設置されているため、維持管理費等の抑制が難しいことが要因の一つである。今後は更なる経常経費抑制や集中管理による物品購入経費の削減等を実施し、徹底した経費節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12700</xdr:rowOff>
    </xdr:from>
    <xdr:to>
      <xdr:col>82</xdr:col>
      <xdr:colOff>107950</xdr:colOff>
      <xdr:row>17</xdr:row>
      <xdr:rowOff>18415</xdr:rowOff>
    </xdr:to>
    <xdr:cxnSp macro="">
      <xdr:nvCxnSpPr>
        <xdr:cNvPr id="121" name="直線コネクタ 120"/>
        <xdr:cNvCxnSpPr/>
      </xdr:nvCxnSpPr>
      <xdr:spPr>
        <a:xfrm flipV="1">
          <a:off x="15671800" y="29273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155575</xdr:rowOff>
    </xdr:from>
    <xdr:to>
      <xdr:col>78</xdr:col>
      <xdr:colOff>69850</xdr:colOff>
      <xdr:row>17</xdr:row>
      <xdr:rowOff>18415</xdr:rowOff>
    </xdr:to>
    <xdr:cxnSp macro="">
      <xdr:nvCxnSpPr>
        <xdr:cNvPr id="124" name="直線コネクタ 123"/>
        <xdr:cNvCxnSpPr/>
      </xdr:nvCxnSpPr>
      <xdr:spPr>
        <a:xfrm>
          <a:off x="14782800" y="28987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132715</xdr:rowOff>
    </xdr:from>
    <xdr:to>
      <xdr:col>73</xdr:col>
      <xdr:colOff>180975</xdr:colOff>
      <xdr:row>16</xdr:row>
      <xdr:rowOff>155575</xdr:rowOff>
    </xdr:to>
    <xdr:cxnSp macro="">
      <xdr:nvCxnSpPr>
        <xdr:cNvPr id="127" name="直線コネクタ 126"/>
        <xdr:cNvCxnSpPr/>
      </xdr:nvCxnSpPr>
      <xdr:spPr>
        <a:xfrm>
          <a:off x="13893800" y="28759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109855</xdr:rowOff>
    </xdr:from>
    <xdr:to>
      <xdr:col>69</xdr:col>
      <xdr:colOff>92075</xdr:colOff>
      <xdr:row>16</xdr:row>
      <xdr:rowOff>132715</xdr:rowOff>
    </xdr:to>
    <xdr:cxnSp macro="">
      <xdr:nvCxnSpPr>
        <xdr:cNvPr id="130" name="直線コネクタ 129"/>
        <xdr:cNvCxnSpPr/>
      </xdr:nvCxnSpPr>
      <xdr:spPr>
        <a:xfrm>
          <a:off x="13004800" y="28530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1" name="フローチャート: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32" name="テキスト ボックス 131"/>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33" name="フローチャート: 判断 132"/>
        <xdr:cNvSpPr/>
      </xdr:nvSpPr>
      <xdr:spPr>
        <a:xfrm>
          <a:off x="12954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34" name="テキスト ボックス 133"/>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40" name="楕円 139"/>
        <xdr:cNvSpPr/>
      </xdr:nvSpPr>
      <xdr:spPr>
        <a:xfrm>
          <a:off x="164592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105427</xdr:rowOff>
    </xdr:from>
    <xdr:ext cx="762000" cy="259045"/>
    <xdr:sp macro="" textlink="">
      <xdr:nvSpPr>
        <xdr:cNvPr id="141" name="物件費該当値テキスト"/>
        <xdr:cNvSpPr txBox="1"/>
      </xdr:nvSpPr>
      <xdr:spPr>
        <a:xfrm>
          <a:off x="165989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139065</xdr:rowOff>
    </xdr:from>
    <xdr:to>
      <xdr:col>78</xdr:col>
      <xdr:colOff>120650</xdr:colOff>
      <xdr:row>17</xdr:row>
      <xdr:rowOff>69215</xdr:rowOff>
    </xdr:to>
    <xdr:sp macro="" textlink="">
      <xdr:nvSpPr>
        <xdr:cNvPr id="142" name="楕円 141"/>
        <xdr:cNvSpPr/>
      </xdr:nvSpPr>
      <xdr:spPr>
        <a:xfrm>
          <a:off x="156210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53992</xdr:rowOff>
    </xdr:from>
    <xdr:ext cx="736600" cy="259045"/>
    <xdr:sp macro="" textlink="">
      <xdr:nvSpPr>
        <xdr:cNvPr id="143" name="テキスト ボックス 142"/>
        <xdr:cNvSpPr txBox="1"/>
      </xdr:nvSpPr>
      <xdr:spPr>
        <a:xfrm>
          <a:off x="15290800" y="2968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104775</xdr:rowOff>
    </xdr:from>
    <xdr:to>
      <xdr:col>74</xdr:col>
      <xdr:colOff>31750</xdr:colOff>
      <xdr:row>17</xdr:row>
      <xdr:rowOff>34925</xdr:rowOff>
    </xdr:to>
    <xdr:sp macro="" textlink="">
      <xdr:nvSpPr>
        <xdr:cNvPr id="144" name="楕円 143"/>
        <xdr:cNvSpPr/>
      </xdr:nvSpPr>
      <xdr:spPr>
        <a:xfrm>
          <a:off x="14732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19702</xdr:rowOff>
    </xdr:from>
    <xdr:ext cx="762000" cy="259045"/>
    <xdr:sp macro="" textlink="">
      <xdr:nvSpPr>
        <xdr:cNvPr id="145" name="テキスト ボックス 144"/>
        <xdr:cNvSpPr txBox="1"/>
      </xdr:nvSpPr>
      <xdr:spPr>
        <a:xfrm>
          <a:off x="14401800"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81915</xdr:rowOff>
    </xdr:from>
    <xdr:to>
      <xdr:col>69</xdr:col>
      <xdr:colOff>142875</xdr:colOff>
      <xdr:row>17</xdr:row>
      <xdr:rowOff>12065</xdr:rowOff>
    </xdr:to>
    <xdr:sp macro="" textlink="">
      <xdr:nvSpPr>
        <xdr:cNvPr id="146" name="楕円 145"/>
        <xdr:cNvSpPr/>
      </xdr:nvSpPr>
      <xdr:spPr>
        <a:xfrm>
          <a:off x="138430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168292</xdr:rowOff>
    </xdr:from>
    <xdr:ext cx="762000" cy="259045"/>
    <xdr:sp macro="" textlink="">
      <xdr:nvSpPr>
        <xdr:cNvPr id="147" name="テキスト ボックス 146"/>
        <xdr:cNvSpPr txBox="1"/>
      </xdr:nvSpPr>
      <xdr:spPr>
        <a:xfrm>
          <a:off x="13512800" y="29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59055</xdr:rowOff>
    </xdr:from>
    <xdr:to>
      <xdr:col>65</xdr:col>
      <xdr:colOff>53975</xdr:colOff>
      <xdr:row>16</xdr:row>
      <xdr:rowOff>160655</xdr:rowOff>
    </xdr:to>
    <xdr:sp macro="" textlink="">
      <xdr:nvSpPr>
        <xdr:cNvPr id="148" name="楕円 147"/>
        <xdr:cNvSpPr/>
      </xdr:nvSpPr>
      <xdr:spPr>
        <a:xfrm>
          <a:off x="12954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145432</xdr:rowOff>
    </xdr:from>
    <xdr:ext cx="762000" cy="259045"/>
    <xdr:sp macro="" textlink="">
      <xdr:nvSpPr>
        <xdr:cNvPr id="149" name="テキスト ボックス 148"/>
        <xdr:cNvSpPr txBox="1"/>
      </xdr:nvSpPr>
      <xdr:spPr>
        <a:xfrm>
          <a:off x="12623800" y="288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％は、７２類似団体中で最も低い比率となっている。この要因は、少子過疎化により子供等に係る経費が少ないことがあげられる。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146050</xdr:rowOff>
    </xdr:from>
    <xdr:to>
      <xdr:col>24</xdr:col>
      <xdr:colOff>25400</xdr:colOff>
      <xdr:row>53</xdr:row>
      <xdr:rowOff>12700</xdr:rowOff>
    </xdr:to>
    <xdr:cxnSp macro="">
      <xdr:nvCxnSpPr>
        <xdr:cNvPr id="182" name="直線コネクタ 181"/>
        <xdr:cNvCxnSpPr/>
      </xdr:nvCxnSpPr>
      <xdr:spPr>
        <a:xfrm flipV="1">
          <a:off x="3987800" y="9061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53</xdr:row>
      <xdr:rowOff>12700</xdr:rowOff>
    </xdr:to>
    <xdr:cxnSp macro="">
      <xdr:nvCxnSpPr>
        <xdr:cNvPr id="185" name="直線コネクタ 184"/>
        <xdr:cNvCxnSpPr/>
      </xdr:nvCxnSpPr>
      <xdr:spPr>
        <a:xfrm>
          <a:off x="3098800" y="9080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53</xdr:row>
      <xdr:rowOff>31750</xdr:rowOff>
    </xdr:to>
    <xdr:cxnSp macro="">
      <xdr:nvCxnSpPr>
        <xdr:cNvPr id="188" name="直線コネクタ 187"/>
        <xdr:cNvCxnSpPr/>
      </xdr:nvCxnSpPr>
      <xdr:spPr>
        <a:xfrm flipV="1">
          <a:off x="2209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0" name="テキスト ボックス 18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31750</xdr:rowOff>
    </xdr:to>
    <xdr:cxnSp macro="">
      <xdr:nvCxnSpPr>
        <xdr:cNvPr id="191" name="直線コネクタ 190"/>
        <xdr:cNvCxnSpPr/>
      </xdr:nvCxnSpPr>
      <xdr:spPr>
        <a:xfrm>
          <a:off x="1320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2" name="フローチャート: 判断 191"/>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3" name="テキスト ボックス 19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5" name="テキスト ボックス 194"/>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95250</xdr:rowOff>
    </xdr:from>
    <xdr:to>
      <xdr:col>24</xdr:col>
      <xdr:colOff>76200</xdr:colOff>
      <xdr:row>53</xdr:row>
      <xdr:rowOff>25400</xdr:rowOff>
    </xdr:to>
    <xdr:sp macro="" textlink="">
      <xdr:nvSpPr>
        <xdr:cNvPr id="201" name="楕円 200"/>
        <xdr:cNvSpPr/>
      </xdr:nvSpPr>
      <xdr:spPr>
        <a:xfrm>
          <a:off x="47752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3827</xdr:rowOff>
    </xdr:from>
    <xdr:ext cx="762000" cy="259045"/>
    <xdr:sp macro="" textlink="">
      <xdr:nvSpPr>
        <xdr:cNvPr id="202" name="扶助費該当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133350</xdr:rowOff>
    </xdr:from>
    <xdr:to>
      <xdr:col>20</xdr:col>
      <xdr:colOff>38100</xdr:colOff>
      <xdr:row>53</xdr:row>
      <xdr:rowOff>63500</xdr:rowOff>
    </xdr:to>
    <xdr:sp macro="" textlink="">
      <xdr:nvSpPr>
        <xdr:cNvPr id="203" name="楕円 202"/>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73677</xdr:rowOff>
    </xdr:from>
    <xdr:ext cx="736600" cy="259045"/>
    <xdr:sp macro="" textlink="">
      <xdr:nvSpPr>
        <xdr:cNvPr id="204" name="テキスト ボックス 203"/>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114300</xdr:rowOff>
    </xdr:from>
    <xdr:to>
      <xdr:col>15</xdr:col>
      <xdr:colOff>149225</xdr:colOff>
      <xdr:row>53</xdr:row>
      <xdr:rowOff>44450</xdr:rowOff>
    </xdr:to>
    <xdr:sp macro="" textlink="">
      <xdr:nvSpPr>
        <xdr:cNvPr id="205" name="楕円 204"/>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54627</xdr:rowOff>
    </xdr:from>
    <xdr:ext cx="762000" cy="259045"/>
    <xdr:sp macro="" textlink="">
      <xdr:nvSpPr>
        <xdr:cNvPr id="206" name="テキスト ボックス 205"/>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07" name="楕円 206"/>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08" name="テキスト ボックス 207"/>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09" name="楕円 208"/>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0" name="テキスト ボックス 209"/>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が類似団体平均を上回っているのは、繰出金の額が多いことが要因である。下水道施設の維持管理経費として公営企業会計への繰出金が必要となっていること等が理由であり、今後、下水道事業については独立採算の原則に即した料金の値上げによる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147574</xdr:rowOff>
    </xdr:from>
    <xdr:to>
      <xdr:col>82</xdr:col>
      <xdr:colOff>107950</xdr:colOff>
      <xdr:row>57</xdr:row>
      <xdr:rowOff>152146</xdr:rowOff>
    </xdr:to>
    <xdr:cxnSp macro="">
      <xdr:nvCxnSpPr>
        <xdr:cNvPr id="240" name="直線コネクタ 239"/>
        <xdr:cNvCxnSpPr/>
      </xdr:nvCxnSpPr>
      <xdr:spPr>
        <a:xfrm flipV="1">
          <a:off x="15671800" y="99202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4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124714</xdr:rowOff>
    </xdr:from>
    <xdr:to>
      <xdr:col>78</xdr:col>
      <xdr:colOff>69850</xdr:colOff>
      <xdr:row>57</xdr:row>
      <xdr:rowOff>152146</xdr:rowOff>
    </xdr:to>
    <xdr:cxnSp macro="">
      <xdr:nvCxnSpPr>
        <xdr:cNvPr id="243" name="直線コネクタ 242"/>
        <xdr:cNvCxnSpPr/>
      </xdr:nvCxnSpPr>
      <xdr:spPr>
        <a:xfrm>
          <a:off x="14782800" y="9897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124714</xdr:rowOff>
    </xdr:from>
    <xdr:to>
      <xdr:col>73</xdr:col>
      <xdr:colOff>180975</xdr:colOff>
      <xdr:row>57</xdr:row>
      <xdr:rowOff>152146</xdr:rowOff>
    </xdr:to>
    <xdr:cxnSp macro="">
      <xdr:nvCxnSpPr>
        <xdr:cNvPr id="246" name="直線コネクタ 245"/>
        <xdr:cNvCxnSpPr/>
      </xdr:nvCxnSpPr>
      <xdr:spPr>
        <a:xfrm flipV="1">
          <a:off x="13893800" y="9897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48" name="テキスト ボックス 247"/>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152146</xdr:rowOff>
    </xdr:to>
    <xdr:cxnSp macro="">
      <xdr:nvCxnSpPr>
        <xdr:cNvPr id="249" name="直線コネクタ 248"/>
        <xdr:cNvCxnSpPr/>
      </xdr:nvCxnSpPr>
      <xdr:spPr>
        <a:xfrm>
          <a:off x="13004800" y="98653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0" name="フローチャート: 判断 249"/>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94251</xdr:rowOff>
    </xdr:from>
    <xdr:ext cx="762000" cy="259045"/>
    <xdr:sp macro="" textlink="">
      <xdr:nvSpPr>
        <xdr:cNvPr id="251" name="テキスト ボックス 250"/>
        <xdr:cNvSpPr txBox="1"/>
      </xdr:nvSpPr>
      <xdr:spPr>
        <a:xfrm>
          <a:off x="13512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3" name="テキスト ボックス 252"/>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96774</xdr:rowOff>
    </xdr:from>
    <xdr:to>
      <xdr:col>82</xdr:col>
      <xdr:colOff>158750</xdr:colOff>
      <xdr:row>58</xdr:row>
      <xdr:rowOff>26924</xdr:rowOff>
    </xdr:to>
    <xdr:sp macro="" textlink="">
      <xdr:nvSpPr>
        <xdr:cNvPr id="259" name="楕円 258"/>
        <xdr:cNvSpPr/>
      </xdr:nvSpPr>
      <xdr:spPr>
        <a:xfrm>
          <a:off x="164592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68851</xdr:rowOff>
    </xdr:from>
    <xdr:ext cx="762000" cy="259045"/>
    <xdr:sp macro="" textlink="">
      <xdr:nvSpPr>
        <xdr:cNvPr id="260" name="その他該当値テキスト"/>
        <xdr:cNvSpPr txBox="1"/>
      </xdr:nvSpPr>
      <xdr:spPr>
        <a:xfrm>
          <a:off x="165989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101346</xdr:rowOff>
    </xdr:from>
    <xdr:to>
      <xdr:col>78</xdr:col>
      <xdr:colOff>120650</xdr:colOff>
      <xdr:row>58</xdr:row>
      <xdr:rowOff>31496</xdr:rowOff>
    </xdr:to>
    <xdr:sp macro="" textlink="">
      <xdr:nvSpPr>
        <xdr:cNvPr id="261" name="楕円 260"/>
        <xdr:cNvSpPr/>
      </xdr:nvSpPr>
      <xdr:spPr>
        <a:xfrm>
          <a:off x="15621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16273</xdr:rowOff>
    </xdr:from>
    <xdr:ext cx="736600" cy="259045"/>
    <xdr:sp macro="" textlink="">
      <xdr:nvSpPr>
        <xdr:cNvPr id="262" name="テキスト ボックス 261"/>
        <xdr:cNvSpPr txBox="1"/>
      </xdr:nvSpPr>
      <xdr:spPr>
        <a:xfrm>
          <a:off x="15290800" y="996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73914</xdr:rowOff>
    </xdr:from>
    <xdr:to>
      <xdr:col>74</xdr:col>
      <xdr:colOff>31750</xdr:colOff>
      <xdr:row>58</xdr:row>
      <xdr:rowOff>4064</xdr:rowOff>
    </xdr:to>
    <xdr:sp macro="" textlink="">
      <xdr:nvSpPr>
        <xdr:cNvPr id="263" name="楕円 262"/>
        <xdr:cNvSpPr/>
      </xdr:nvSpPr>
      <xdr:spPr>
        <a:xfrm>
          <a:off x="14732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160291</xdr:rowOff>
    </xdr:from>
    <xdr:ext cx="762000" cy="259045"/>
    <xdr:sp macro="" textlink="">
      <xdr:nvSpPr>
        <xdr:cNvPr id="264" name="テキスト ボックス 263"/>
        <xdr:cNvSpPr txBox="1"/>
      </xdr:nvSpPr>
      <xdr:spPr>
        <a:xfrm>
          <a:off x="14401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101346</xdr:rowOff>
    </xdr:from>
    <xdr:to>
      <xdr:col>69</xdr:col>
      <xdr:colOff>142875</xdr:colOff>
      <xdr:row>58</xdr:row>
      <xdr:rowOff>31496</xdr:rowOff>
    </xdr:to>
    <xdr:sp macro="" textlink="">
      <xdr:nvSpPr>
        <xdr:cNvPr id="265" name="楕円 264"/>
        <xdr:cNvSpPr/>
      </xdr:nvSpPr>
      <xdr:spPr>
        <a:xfrm>
          <a:off x="13843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16273</xdr:rowOff>
    </xdr:from>
    <xdr:ext cx="762000" cy="259045"/>
    <xdr:sp macro="" textlink="">
      <xdr:nvSpPr>
        <xdr:cNvPr id="266" name="テキスト ボックス 265"/>
        <xdr:cNvSpPr txBox="1"/>
      </xdr:nvSpPr>
      <xdr:spPr>
        <a:xfrm>
          <a:off x="13512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7" name="楕円 266"/>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8" name="テキスト ボックス 267"/>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ポイント下回っている。この要因は、他団体に比べ一部事務組合への加入が少ないことがあげられるが、今後も各種団体補助金の見直し等、経費の抑制に努める。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67564</xdr:rowOff>
    </xdr:from>
    <xdr:to>
      <xdr:col>82</xdr:col>
      <xdr:colOff>107950</xdr:colOff>
      <xdr:row>34</xdr:row>
      <xdr:rowOff>76708</xdr:rowOff>
    </xdr:to>
    <xdr:cxnSp macro="">
      <xdr:nvCxnSpPr>
        <xdr:cNvPr id="298" name="直線コネクタ 297"/>
        <xdr:cNvCxnSpPr/>
      </xdr:nvCxnSpPr>
      <xdr:spPr>
        <a:xfrm>
          <a:off x="15671800" y="58968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40132</xdr:rowOff>
    </xdr:from>
    <xdr:to>
      <xdr:col>78</xdr:col>
      <xdr:colOff>69850</xdr:colOff>
      <xdr:row>34</xdr:row>
      <xdr:rowOff>67564</xdr:rowOff>
    </xdr:to>
    <xdr:cxnSp macro="">
      <xdr:nvCxnSpPr>
        <xdr:cNvPr id="301" name="直線コネクタ 300"/>
        <xdr:cNvCxnSpPr/>
      </xdr:nvCxnSpPr>
      <xdr:spPr>
        <a:xfrm>
          <a:off x="14782800" y="58694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40132</xdr:rowOff>
    </xdr:from>
    <xdr:to>
      <xdr:col>73</xdr:col>
      <xdr:colOff>180975</xdr:colOff>
      <xdr:row>34</xdr:row>
      <xdr:rowOff>44704</xdr:rowOff>
    </xdr:to>
    <xdr:cxnSp macro="">
      <xdr:nvCxnSpPr>
        <xdr:cNvPr id="304" name="直線コネクタ 303"/>
        <xdr:cNvCxnSpPr/>
      </xdr:nvCxnSpPr>
      <xdr:spPr>
        <a:xfrm flipV="1">
          <a:off x="13893800" y="5869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06" name="テキスト ボックス 305"/>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26416</xdr:rowOff>
    </xdr:from>
    <xdr:to>
      <xdr:col>69</xdr:col>
      <xdr:colOff>92075</xdr:colOff>
      <xdr:row>34</xdr:row>
      <xdr:rowOff>44704</xdr:rowOff>
    </xdr:to>
    <xdr:cxnSp macro="">
      <xdr:nvCxnSpPr>
        <xdr:cNvPr id="307" name="直線コネクタ 306"/>
        <xdr:cNvCxnSpPr/>
      </xdr:nvCxnSpPr>
      <xdr:spPr>
        <a:xfrm>
          <a:off x="13004800" y="58557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08" name="フローチャート: 判断 307"/>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09" name="テキスト ボックス 308"/>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0" name="フローチャート: 判断 309"/>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11" name="テキスト ボックス 310"/>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25908</xdr:rowOff>
    </xdr:from>
    <xdr:to>
      <xdr:col>82</xdr:col>
      <xdr:colOff>158750</xdr:colOff>
      <xdr:row>34</xdr:row>
      <xdr:rowOff>127508</xdr:rowOff>
    </xdr:to>
    <xdr:sp macro="" textlink="">
      <xdr:nvSpPr>
        <xdr:cNvPr id="317" name="楕円 316"/>
        <xdr:cNvSpPr/>
      </xdr:nvSpPr>
      <xdr:spPr>
        <a:xfrm>
          <a:off x="16459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105935</xdr:rowOff>
    </xdr:from>
    <xdr:ext cx="762000" cy="259045"/>
    <xdr:sp macro="" textlink="">
      <xdr:nvSpPr>
        <xdr:cNvPr id="318" name="補助費等該当値テキスト"/>
        <xdr:cNvSpPr txBox="1"/>
      </xdr:nvSpPr>
      <xdr:spPr>
        <a:xfrm>
          <a:off x="16598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xdr:rowOff>
    </xdr:from>
    <xdr:to>
      <xdr:col>78</xdr:col>
      <xdr:colOff>120650</xdr:colOff>
      <xdr:row>34</xdr:row>
      <xdr:rowOff>118364</xdr:rowOff>
    </xdr:to>
    <xdr:sp macro="" textlink="">
      <xdr:nvSpPr>
        <xdr:cNvPr id="319" name="楕円 318"/>
        <xdr:cNvSpPr/>
      </xdr:nvSpPr>
      <xdr:spPr>
        <a:xfrm>
          <a:off x="15621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128541</xdr:rowOff>
    </xdr:from>
    <xdr:ext cx="736600" cy="259045"/>
    <xdr:sp macro="" textlink="">
      <xdr:nvSpPr>
        <xdr:cNvPr id="320" name="テキスト ボックス 319"/>
        <xdr:cNvSpPr txBox="1"/>
      </xdr:nvSpPr>
      <xdr:spPr>
        <a:xfrm>
          <a:off x="15290800" y="561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160782</xdr:rowOff>
    </xdr:from>
    <xdr:to>
      <xdr:col>74</xdr:col>
      <xdr:colOff>31750</xdr:colOff>
      <xdr:row>34</xdr:row>
      <xdr:rowOff>90932</xdr:rowOff>
    </xdr:to>
    <xdr:sp macro="" textlink="">
      <xdr:nvSpPr>
        <xdr:cNvPr id="321" name="楕円 320"/>
        <xdr:cNvSpPr/>
      </xdr:nvSpPr>
      <xdr:spPr>
        <a:xfrm>
          <a:off x="14732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101109</xdr:rowOff>
    </xdr:from>
    <xdr:ext cx="762000" cy="259045"/>
    <xdr:sp macro="" textlink="">
      <xdr:nvSpPr>
        <xdr:cNvPr id="322" name="テキスト ボックス 321"/>
        <xdr:cNvSpPr txBox="1"/>
      </xdr:nvSpPr>
      <xdr:spPr>
        <a:xfrm>
          <a:off x="14401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165354</xdr:rowOff>
    </xdr:from>
    <xdr:to>
      <xdr:col>69</xdr:col>
      <xdr:colOff>142875</xdr:colOff>
      <xdr:row>34</xdr:row>
      <xdr:rowOff>95504</xdr:rowOff>
    </xdr:to>
    <xdr:sp macro="" textlink="">
      <xdr:nvSpPr>
        <xdr:cNvPr id="323" name="楕円 322"/>
        <xdr:cNvSpPr/>
      </xdr:nvSpPr>
      <xdr:spPr>
        <a:xfrm>
          <a:off x="13843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105681</xdr:rowOff>
    </xdr:from>
    <xdr:ext cx="762000" cy="259045"/>
    <xdr:sp macro="" textlink="">
      <xdr:nvSpPr>
        <xdr:cNvPr id="324" name="テキスト ボックス 323"/>
        <xdr:cNvSpPr txBox="1"/>
      </xdr:nvSpPr>
      <xdr:spPr>
        <a:xfrm>
          <a:off x="13512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147066</xdr:rowOff>
    </xdr:from>
    <xdr:to>
      <xdr:col>65</xdr:col>
      <xdr:colOff>53975</xdr:colOff>
      <xdr:row>34</xdr:row>
      <xdr:rowOff>77216</xdr:rowOff>
    </xdr:to>
    <xdr:sp macro="" textlink="">
      <xdr:nvSpPr>
        <xdr:cNvPr id="325" name="楕円 324"/>
        <xdr:cNvSpPr/>
      </xdr:nvSpPr>
      <xdr:spPr>
        <a:xfrm>
          <a:off x="12954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87393</xdr:rowOff>
    </xdr:from>
    <xdr:ext cx="762000" cy="259045"/>
    <xdr:sp macro="" textlink="">
      <xdr:nvSpPr>
        <xdr:cNvPr id="326" name="テキスト ボックス 325"/>
        <xdr:cNvSpPr txBox="1"/>
      </xdr:nvSpPr>
      <xdr:spPr>
        <a:xfrm>
          <a:off x="12623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合併に伴う各種大型整備事業が集中したことにより地方債現在高が増加した影響で地方債の元利償還金が膨らみ、公債費に係る経常収支比率は類似団体平均を１０．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ポイント上回っており、類似団体中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最下位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となっている。今後は、控えている大規模な事業計画の整理・縮小を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行い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58420</xdr:rowOff>
    </xdr:from>
    <xdr:to>
      <xdr:col>24</xdr:col>
      <xdr:colOff>25400</xdr:colOff>
      <xdr:row>80</xdr:row>
      <xdr:rowOff>62992</xdr:rowOff>
    </xdr:to>
    <xdr:cxnSp macro="">
      <xdr:nvCxnSpPr>
        <xdr:cNvPr id="356" name="直線コネクタ 355"/>
        <xdr:cNvCxnSpPr/>
      </xdr:nvCxnSpPr>
      <xdr:spPr>
        <a:xfrm>
          <a:off x="3987800" y="137744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8128</xdr:rowOff>
    </xdr:from>
    <xdr:to>
      <xdr:col>19</xdr:col>
      <xdr:colOff>187325</xdr:colOff>
      <xdr:row>80</xdr:row>
      <xdr:rowOff>58420</xdr:rowOff>
    </xdr:to>
    <xdr:cxnSp macro="">
      <xdr:nvCxnSpPr>
        <xdr:cNvPr id="359" name="直線コネクタ 358"/>
        <xdr:cNvCxnSpPr/>
      </xdr:nvCxnSpPr>
      <xdr:spPr>
        <a:xfrm>
          <a:off x="3098800" y="137241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61" name="テキスト ボックス 360"/>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161289</xdr:rowOff>
    </xdr:from>
    <xdr:to>
      <xdr:col>15</xdr:col>
      <xdr:colOff>98425</xdr:colOff>
      <xdr:row>80</xdr:row>
      <xdr:rowOff>8128</xdr:rowOff>
    </xdr:to>
    <xdr:cxnSp macro="">
      <xdr:nvCxnSpPr>
        <xdr:cNvPr id="362" name="直線コネクタ 361"/>
        <xdr:cNvCxnSpPr/>
      </xdr:nvCxnSpPr>
      <xdr:spPr>
        <a:xfrm>
          <a:off x="2209800" y="137058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4" name="テキスト ボックス 363"/>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133858</xdr:rowOff>
    </xdr:from>
    <xdr:to>
      <xdr:col>11</xdr:col>
      <xdr:colOff>9525</xdr:colOff>
      <xdr:row>79</xdr:row>
      <xdr:rowOff>161289</xdr:rowOff>
    </xdr:to>
    <xdr:cxnSp macro="">
      <xdr:nvCxnSpPr>
        <xdr:cNvPr id="365" name="直線コネクタ 364"/>
        <xdr:cNvCxnSpPr/>
      </xdr:nvCxnSpPr>
      <xdr:spPr>
        <a:xfrm>
          <a:off x="1320800" y="136784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6" name="フローチャート: 判断 365"/>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67" name="テキスト ボックス 366"/>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68" name="フローチャート: 判断 367"/>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69" name="テキスト ボックス 368"/>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12192</xdr:rowOff>
    </xdr:from>
    <xdr:to>
      <xdr:col>24</xdr:col>
      <xdr:colOff>76200</xdr:colOff>
      <xdr:row>80</xdr:row>
      <xdr:rowOff>113792</xdr:rowOff>
    </xdr:to>
    <xdr:sp macro="" textlink="">
      <xdr:nvSpPr>
        <xdr:cNvPr id="375" name="楕円 374"/>
        <xdr:cNvSpPr/>
      </xdr:nvSpPr>
      <xdr:spPr>
        <a:xfrm>
          <a:off x="47752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92219</xdr:rowOff>
    </xdr:from>
    <xdr:ext cx="762000" cy="259045"/>
    <xdr:sp macro="" textlink="">
      <xdr:nvSpPr>
        <xdr:cNvPr id="376" name="公債費該当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7620</xdr:rowOff>
    </xdr:from>
    <xdr:to>
      <xdr:col>20</xdr:col>
      <xdr:colOff>38100</xdr:colOff>
      <xdr:row>80</xdr:row>
      <xdr:rowOff>109220</xdr:rowOff>
    </xdr:to>
    <xdr:sp macro="" textlink="">
      <xdr:nvSpPr>
        <xdr:cNvPr id="377" name="楕円 376"/>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93997</xdr:rowOff>
    </xdr:from>
    <xdr:ext cx="736600" cy="259045"/>
    <xdr:sp macro="" textlink="">
      <xdr:nvSpPr>
        <xdr:cNvPr id="378" name="テキスト ボックス 377"/>
        <xdr:cNvSpPr txBox="1"/>
      </xdr:nvSpPr>
      <xdr:spPr>
        <a:xfrm>
          <a:off x="3606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128778</xdr:rowOff>
    </xdr:from>
    <xdr:to>
      <xdr:col>15</xdr:col>
      <xdr:colOff>149225</xdr:colOff>
      <xdr:row>80</xdr:row>
      <xdr:rowOff>58928</xdr:rowOff>
    </xdr:to>
    <xdr:sp macro="" textlink="">
      <xdr:nvSpPr>
        <xdr:cNvPr id="379" name="楕円 378"/>
        <xdr:cNvSpPr/>
      </xdr:nvSpPr>
      <xdr:spPr>
        <a:xfrm>
          <a:off x="3048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43705</xdr:rowOff>
    </xdr:from>
    <xdr:ext cx="762000" cy="259045"/>
    <xdr:sp macro="" textlink="">
      <xdr:nvSpPr>
        <xdr:cNvPr id="380" name="テキスト ボックス 379"/>
        <xdr:cNvSpPr txBox="1"/>
      </xdr:nvSpPr>
      <xdr:spPr>
        <a:xfrm>
          <a:off x="2717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110489</xdr:rowOff>
    </xdr:from>
    <xdr:to>
      <xdr:col>11</xdr:col>
      <xdr:colOff>60325</xdr:colOff>
      <xdr:row>80</xdr:row>
      <xdr:rowOff>40639</xdr:rowOff>
    </xdr:to>
    <xdr:sp macro="" textlink="">
      <xdr:nvSpPr>
        <xdr:cNvPr id="381" name="楕円 380"/>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25416</xdr:rowOff>
    </xdr:from>
    <xdr:ext cx="762000" cy="259045"/>
    <xdr:sp macro="" textlink="">
      <xdr:nvSpPr>
        <xdr:cNvPr id="382" name="テキスト ボックス 381"/>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83058</xdr:rowOff>
    </xdr:from>
    <xdr:to>
      <xdr:col>6</xdr:col>
      <xdr:colOff>171450</xdr:colOff>
      <xdr:row>80</xdr:row>
      <xdr:rowOff>13208</xdr:rowOff>
    </xdr:to>
    <xdr:sp macro="" textlink="">
      <xdr:nvSpPr>
        <xdr:cNvPr id="383" name="楕円 382"/>
        <xdr:cNvSpPr/>
      </xdr:nvSpPr>
      <xdr:spPr>
        <a:xfrm>
          <a:off x="1270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169435</xdr:rowOff>
    </xdr:from>
    <xdr:ext cx="762000" cy="259045"/>
    <xdr:sp macro="" textlink="">
      <xdr:nvSpPr>
        <xdr:cNvPr id="384" name="テキスト ボックス 383"/>
        <xdr:cNvSpPr txBox="1"/>
      </xdr:nvSpPr>
      <xdr:spPr>
        <a:xfrm>
          <a:off x="939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本町の指標６</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ポイント下回っている。しかしながら物件費については離島であるが故に増加する経費により、類似団体平均を大きく上回っている。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33274</xdr:rowOff>
    </xdr:from>
    <xdr:to>
      <xdr:col>82</xdr:col>
      <xdr:colOff>107950</xdr:colOff>
      <xdr:row>75</xdr:row>
      <xdr:rowOff>74422</xdr:rowOff>
    </xdr:to>
    <xdr:cxnSp macro="">
      <xdr:nvCxnSpPr>
        <xdr:cNvPr id="415" name="直線コネクタ 414"/>
        <xdr:cNvCxnSpPr/>
      </xdr:nvCxnSpPr>
      <xdr:spPr>
        <a:xfrm>
          <a:off x="15671800" y="128920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7129</xdr:rowOff>
    </xdr:from>
    <xdr:ext cx="762000" cy="259045"/>
    <xdr:sp macro="" textlink="">
      <xdr:nvSpPr>
        <xdr:cNvPr id="416" name="公債費以外平均値テキスト"/>
        <xdr:cNvSpPr txBox="1"/>
      </xdr:nvSpPr>
      <xdr:spPr>
        <a:xfrm>
          <a:off x="16598900" y="13037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99568</xdr:rowOff>
    </xdr:from>
    <xdr:to>
      <xdr:col>78</xdr:col>
      <xdr:colOff>69850</xdr:colOff>
      <xdr:row>75</xdr:row>
      <xdr:rowOff>33274</xdr:rowOff>
    </xdr:to>
    <xdr:cxnSp macro="">
      <xdr:nvCxnSpPr>
        <xdr:cNvPr id="418" name="直線コネクタ 417"/>
        <xdr:cNvCxnSpPr/>
      </xdr:nvCxnSpPr>
      <xdr:spPr>
        <a:xfrm>
          <a:off x="14782800" y="127868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20" name="テキスト ボックス 419"/>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99568</xdr:rowOff>
    </xdr:from>
    <xdr:to>
      <xdr:col>73</xdr:col>
      <xdr:colOff>180975</xdr:colOff>
      <xdr:row>74</xdr:row>
      <xdr:rowOff>163576</xdr:rowOff>
    </xdr:to>
    <xdr:cxnSp macro="">
      <xdr:nvCxnSpPr>
        <xdr:cNvPr id="421" name="直線コネクタ 420"/>
        <xdr:cNvCxnSpPr/>
      </xdr:nvCxnSpPr>
      <xdr:spPr>
        <a:xfrm flipV="1">
          <a:off x="13893800" y="127868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23" name="テキスト ボックス 422"/>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17272</xdr:rowOff>
    </xdr:from>
    <xdr:to>
      <xdr:col>69</xdr:col>
      <xdr:colOff>92075</xdr:colOff>
      <xdr:row>74</xdr:row>
      <xdr:rowOff>163576</xdr:rowOff>
    </xdr:to>
    <xdr:cxnSp macro="">
      <xdr:nvCxnSpPr>
        <xdr:cNvPr id="424" name="直線コネクタ 423"/>
        <xdr:cNvCxnSpPr/>
      </xdr:nvCxnSpPr>
      <xdr:spPr>
        <a:xfrm>
          <a:off x="13004800" y="127045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78486</xdr:rowOff>
    </xdr:from>
    <xdr:to>
      <xdr:col>69</xdr:col>
      <xdr:colOff>142875</xdr:colOff>
      <xdr:row>76</xdr:row>
      <xdr:rowOff>8635</xdr:rowOff>
    </xdr:to>
    <xdr:sp macro="" textlink="">
      <xdr:nvSpPr>
        <xdr:cNvPr id="425" name="フローチャート: 判断 424"/>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164864</xdr:rowOff>
    </xdr:from>
    <xdr:ext cx="762000" cy="259045"/>
    <xdr:sp macro="" textlink="">
      <xdr:nvSpPr>
        <xdr:cNvPr id="426" name="テキスト ボックス 425"/>
        <xdr:cNvSpPr txBox="1"/>
      </xdr:nvSpPr>
      <xdr:spPr>
        <a:xfrm>
          <a:off x="13512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27" name="フローチャート: 判断 42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28" name="テキスト ボックス 427"/>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23622</xdr:rowOff>
    </xdr:from>
    <xdr:to>
      <xdr:col>82</xdr:col>
      <xdr:colOff>158750</xdr:colOff>
      <xdr:row>75</xdr:row>
      <xdr:rowOff>125222</xdr:rowOff>
    </xdr:to>
    <xdr:sp macro="" textlink="">
      <xdr:nvSpPr>
        <xdr:cNvPr id="434" name="楕円 433"/>
        <xdr:cNvSpPr/>
      </xdr:nvSpPr>
      <xdr:spPr>
        <a:xfrm>
          <a:off x="16459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40149</xdr:rowOff>
    </xdr:from>
    <xdr:ext cx="762000" cy="259045"/>
    <xdr:sp macro="" textlink="">
      <xdr:nvSpPr>
        <xdr:cNvPr id="435" name="公債費以外該当値テキスト"/>
        <xdr:cNvSpPr txBox="1"/>
      </xdr:nvSpPr>
      <xdr:spPr>
        <a:xfrm>
          <a:off x="16598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153924</xdr:rowOff>
    </xdr:from>
    <xdr:to>
      <xdr:col>78</xdr:col>
      <xdr:colOff>120650</xdr:colOff>
      <xdr:row>75</xdr:row>
      <xdr:rowOff>84074</xdr:rowOff>
    </xdr:to>
    <xdr:sp macro="" textlink="">
      <xdr:nvSpPr>
        <xdr:cNvPr id="436" name="楕円 435"/>
        <xdr:cNvSpPr/>
      </xdr:nvSpPr>
      <xdr:spPr>
        <a:xfrm>
          <a:off x="15621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94251</xdr:rowOff>
    </xdr:from>
    <xdr:ext cx="736600" cy="259045"/>
    <xdr:sp macro="" textlink="">
      <xdr:nvSpPr>
        <xdr:cNvPr id="437" name="テキスト ボックス 436"/>
        <xdr:cNvSpPr txBox="1"/>
      </xdr:nvSpPr>
      <xdr:spPr>
        <a:xfrm>
          <a:off x="15290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48768</xdr:rowOff>
    </xdr:from>
    <xdr:to>
      <xdr:col>74</xdr:col>
      <xdr:colOff>31750</xdr:colOff>
      <xdr:row>74</xdr:row>
      <xdr:rowOff>150368</xdr:rowOff>
    </xdr:to>
    <xdr:sp macro="" textlink="">
      <xdr:nvSpPr>
        <xdr:cNvPr id="438" name="楕円 437"/>
        <xdr:cNvSpPr/>
      </xdr:nvSpPr>
      <xdr:spPr>
        <a:xfrm>
          <a:off x="14732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160545</xdr:rowOff>
    </xdr:from>
    <xdr:ext cx="762000" cy="259045"/>
    <xdr:sp macro="" textlink="">
      <xdr:nvSpPr>
        <xdr:cNvPr id="439" name="テキスト ボックス 438"/>
        <xdr:cNvSpPr txBox="1"/>
      </xdr:nvSpPr>
      <xdr:spPr>
        <a:xfrm>
          <a:off x="14401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112776</xdr:rowOff>
    </xdr:from>
    <xdr:to>
      <xdr:col>69</xdr:col>
      <xdr:colOff>142875</xdr:colOff>
      <xdr:row>75</xdr:row>
      <xdr:rowOff>42926</xdr:rowOff>
    </xdr:to>
    <xdr:sp macro="" textlink="">
      <xdr:nvSpPr>
        <xdr:cNvPr id="440" name="楕円 439"/>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53103</xdr:rowOff>
    </xdr:from>
    <xdr:ext cx="762000" cy="259045"/>
    <xdr:sp macro="" textlink="">
      <xdr:nvSpPr>
        <xdr:cNvPr id="441" name="テキスト ボックス 440"/>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137922</xdr:rowOff>
    </xdr:from>
    <xdr:to>
      <xdr:col>65</xdr:col>
      <xdr:colOff>53975</xdr:colOff>
      <xdr:row>74</xdr:row>
      <xdr:rowOff>68072</xdr:rowOff>
    </xdr:to>
    <xdr:sp macro="" textlink="">
      <xdr:nvSpPr>
        <xdr:cNvPr id="442" name="楕円 441"/>
        <xdr:cNvSpPr/>
      </xdr:nvSpPr>
      <xdr:spPr>
        <a:xfrm>
          <a:off x="12954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78249</xdr:rowOff>
    </xdr:from>
    <xdr:ext cx="762000" cy="259045"/>
    <xdr:sp macro="" textlink="">
      <xdr:nvSpPr>
        <xdr:cNvPr id="443" name="テキスト ボックス 442"/>
        <xdr:cNvSpPr txBox="1"/>
      </xdr:nvSpPr>
      <xdr:spPr>
        <a:xfrm>
          <a:off x="12623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170346</xdr:rowOff>
    </xdr:from>
    <xdr:to>
      <xdr:col>29</xdr:col>
      <xdr:colOff>127000</xdr:colOff>
      <xdr:row>15</xdr:row>
      <xdr:rowOff>38123</xdr:rowOff>
    </xdr:to>
    <xdr:cxnSp macro="">
      <xdr:nvCxnSpPr>
        <xdr:cNvPr id="48" name="直線コネクタ 47"/>
        <xdr:cNvCxnSpPr/>
      </xdr:nvCxnSpPr>
      <xdr:spPr bwMode="auto">
        <a:xfrm flipV="1">
          <a:off x="5003800" y="2618271"/>
          <a:ext cx="647700" cy="39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134490</xdr:rowOff>
    </xdr:from>
    <xdr:ext cx="762000" cy="259045"/>
    <xdr:sp macro="" textlink="">
      <xdr:nvSpPr>
        <xdr:cNvPr id="49" name="人口1人当たり決算額の推移平均値テキスト130"/>
        <xdr:cNvSpPr txBox="1"/>
      </xdr:nvSpPr>
      <xdr:spPr>
        <a:xfrm>
          <a:off x="5740400" y="309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38123</xdr:rowOff>
    </xdr:from>
    <xdr:to>
      <xdr:col>26</xdr:col>
      <xdr:colOff>50800</xdr:colOff>
      <xdr:row>15</xdr:row>
      <xdr:rowOff>143481</xdr:rowOff>
    </xdr:to>
    <xdr:cxnSp macro="">
      <xdr:nvCxnSpPr>
        <xdr:cNvPr id="51" name="直線コネクタ 50"/>
        <xdr:cNvCxnSpPr/>
      </xdr:nvCxnSpPr>
      <xdr:spPr bwMode="auto">
        <a:xfrm flipV="1">
          <a:off x="4305300" y="2657498"/>
          <a:ext cx="698500" cy="105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82862</xdr:rowOff>
    </xdr:from>
    <xdr:ext cx="736600" cy="259045"/>
    <xdr:sp macro="" textlink="">
      <xdr:nvSpPr>
        <xdr:cNvPr id="53" name="テキスト ボックス 52"/>
        <xdr:cNvSpPr txBox="1"/>
      </xdr:nvSpPr>
      <xdr:spPr>
        <a:xfrm>
          <a:off x="4622800" y="321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143481</xdr:rowOff>
    </xdr:from>
    <xdr:to>
      <xdr:col>22</xdr:col>
      <xdr:colOff>114300</xdr:colOff>
      <xdr:row>15</xdr:row>
      <xdr:rowOff>165847</xdr:rowOff>
    </xdr:to>
    <xdr:cxnSp macro="">
      <xdr:nvCxnSpPr>
        <xdr:cNvPr id="54" name="直線コネクタ 53"/>
        <xdr:cNvCxnSpPr/>
      </xdr:nvCxnSpPr>
      <xdr:spPr bwMode="auto">
        <a:xfrm flipV="1">
          <a:off x="3606800" y="2762856"/>
          <a:ext cx="698500" cy="22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109152</xdr:rowOff>
    </xdr:from>
    <xdr:ext cx="762000" cy="259045"/>
    <xdr:sp macro="" textlink="">
      <xdr:nvSpPr>
        <xdr:cNvPr id="56" name="テキスト ボックス 55"/>
        <xdr:cNvSpPr txBox="1"/>
      </xdr:nvSpPr>
      <xdr:spPr>
        <a:xfrm>
          <a:off x="3924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165847</xdr:rowOff>
    </xdr:from>
    <xdr:to>
      <xdr:col>18</xdr:col>
      <xdr:colOff>177800</xdr:colOff>
      <xdr:row>16</xdr:row>
      <xdr:rowOff>84584</xdr:rowOff>
    </xdr:to>
    <xdr:cxnSp macro="">
      <xdr:nvCxnSpPr>
        <xdr:cNvPr id="57" name="直線コネクタ 56"/>
        <xdr:cNvCxnSpPr/>
      </xdr:nvCxnSpPr>
      <xdr:spPr bwMode="auto">
        <a:xfrm flipV="1">
          <a:off x="2908300" y="2785222"/>
          <a:ext cx="698500" cy="90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8071</xdr:rowOff>
    </xdr:from>
    <xdr:to>
      <xdr:col>19</xdr:col>
      <xdr:colOff>38100</xdr:colOff>
      <xdr:row>18</xdr:row>
      <xdr:rowOff>109671</xdr:rowOff>
    </xdr:to>
    <xdr:sp macro="" textlink="">
      <xdr:nvSpPr>
        <xdr:cNvPr id="58" name="フローチャート: 判断 57"/>
        <xdr:cNvSpPr/>
      </xdr:nvSpPr>
      <xdr:spPr bwMode="auto">
        <a:xfrm>
          <a:off x="35560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94448</xdr:rowOff>
    </xdr:from>
    <xdr:ext cx="762000" cy="259045"/>
    <xdr:sp macro="" textlink="">
      <xdr:nvSpPr>
        <xdr:cNvPr id="59" name="テキスト ボックス 58"/>
        <xdr:cNvSpPr txBox="1"/>
      </xdr:nvSpPr>
      <xdr:spPr>
        <a:xfrm>
          <a:off x="32258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32239</xdr:rowOff>
    </xdr:from>
    <xdr:to>
      <xdr:col>15</xdr:col>
      <xdr:colOff>101600</xdr:colOff>
      <xdr:row>18</xdr:row>
      <xdr:rowOff>133839</xdr:rowOff>
    </xdr:to>
    <xdr:sp macro="" textlink="">
      <xdr:nvSpPr>
        <xdr:cNvPr id="60" name="フローチャート: 判断 59"/>
        <xdr:cNvSpPr/>
      </xdr:nvSpPr>
      <xdr:spPr bwMode="auto">
        <a:xfrm>
          <a:off x="28575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118616</xdr:rowOff>
    </xdr:from>
    <xdr:ext cx="762000" cy="259045"/>
    <xdr:sp macro="" textlink="">
      <xdr:nvSpPr>
        <xdr:cNvPr id="61" name="テキスト ボックス 60"/>
        <xdr:cNvSpPr txBox="1"/>
      </xdr:nvSpPr>
      <xdr:spPr>
        <a:xfrm>
          <a:off x="2527300" y="32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119546</xdr:rowOff>
    </xdr:from>
    <xdr:to>
      <xdr:col>29</xdr:col>
      <xdr:colOff>177800</xdr:colOff>
      <xdr:row>15</xdr:row>
      <xdr:rowOff>49696</xdr:rowOff>
    </xdr:to>
    <xdr:sp macro="" textlink="">
      <xdr:nvSpPr>
        <xdr:cNvPr id="67" name="楕円 66"/>
        <xdr:cNvSpPr/>
      </xdr:nvSpPr>
      <xdr:spPr bwMode="auto">
        <a:xfrm>
          <a:off x="5600700" y="256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136073</xdr:rowOff>
    </xdr:from>
    <xdr:ext cx="762000" cy="259045"/>
    <xdr:sp macro="" textlink="">
      <xdr:nvSpPr>
        <xdr:cNvPr id="68" name="人口1人当たり決算額の推移該当値テキスト130"/>
        <xdr:cNvSpPr txBox="1"/>
      </xdr:nvSpPr>
      <xdr:spPr>
        <a:xfrm>
          <a:off x="5740400" y="241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158773</xdr:rowOff>
    </xdr:from>
    <xdr:to>
      <xdr:col>26</xdr:col>
      <xdr:colOff>101600</xdr:colOff>
      <xdr:row>15</xdr:row>
      <xdr:rowOff>88923</xdr:rowOff>
    </xdr:to>
    <xdr:sp macro="" textlink="">
      <xdr:nvSpPr>
        <xdr:cNvPr id="69" name="楕円 68"/>
        <xdr:cNvSpPr/>
      </xdr:nvSpPr>
      <xdr:spPr bwMode="auto">
        <a:xfrm>
          <a:off x="4953000" y="2606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99100</xdr:rowOff>
    </xdr:from>
    <xdr:ext cx="736600" cy="259045"/>
    <xdr:sp macro="" textlink="">
      <xdr:nvSpPr>
        <xdr:cNvPr id="70" name="テキスト ボックス 69"/>
        <xdr:cNvSpPr txBox="1"/>
      </xdr:nvSpPr>
      <xdr:spPr>
        <a:xfrm>
          <a:off x="4622800" y="237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92681</xdr:rowOff>
    </xdr:from>
    <xdr:to>
      <xdr:col>22</xdr:col>
      <xdr:colOff>165100</xdr:colOff>
      <xdr:row>16</xdr:row>
      <xdr:rowOff>22831</xdr:rowOff>
    </xdr:to>
    <xdr:sp macro="" textlink="">
      <xdr:nvSpPr>
        <xdr:cNvPr id="71" name="楕円 70"/>
        <xdr:cNvSpPr/>
      </xdr:nvSpPr>
      <xdr:spPr bwMode="auto">
        <a:xfrm>
          <a:off x="4254500" y="2712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33008</xdr:rowOff>
    </xdr:from>
    <xdr:ext cx="762000" cy="259045"/>
    <xdr:sp macro="" textlink="">
      <xdr:nvSpPr>
        <xdr:cNvPr id="72" name="テキスト ボックス 71"/>
        <xdr:cNvSpPr txBox="1"/>
      </xdr:nvSpPr>
      <xdr:spPr>
        <a:xfrm>
          <a:off x="3924300" y="248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115047</xdr:rowOff>
    </xdr:from>
    <xdr:to>
      <xdr:col>19</xdr:col>
      <xdr:colOff>38100</xdr:colOff>
      <xdr:row>16</xdr:row>
      <xdr:rowOff>45197</xdr:rowOff>
    </xdr:to>
    <xdr:sp macro="" textlink="">
      <xdr:nvSpPr>
        <xdr:cNvPr id="73" name="楕円 72"/>
        <xdr:cNvSpPr/>
      </xdr:nvSpPr>
      <xdr:spPr bwMode="auto">
        <a:xfrm>
          <a:off x="3556000" y="2734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55374</xdr:rowOff>
    </xdr:from>
    <xdr:ext cx="762000" cy="259045"/>
    <xdr:sp macro="" textlink="">
      <xdr:nvSpPr>
        <xdr:cNvPr id="74" name="テキスト ボックス 73"/>
        <xdr:cNvSpPr txBox="1"/>
      </xdr:nvSpPr>
      <xdr:spPr>
        <a:xfrm>
          <a:off x="3225800" y="250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33784</xdr:rowOff>
    </xdr:from>
    <xdr:to>
      <xdr:col>15</xdr:col>
      <xdr:colOff>101600</xdr:colOff>
      <xdr:row>16</xdr:row>
      <xdr:rowOff>135384</xdr:rowOff>
    </xdr:to>
    <xdr:sp macro="" textlink="">
      <xdr:nvSpPr>
        <xdr:cNvPr id="75" name="楕円 74"/>
        <xdr:cNvSpPr/>
      </xdr:nvSpPr>
      <xdr:spPr bwMode="auto">
        <a:xfrm>
          <a:off x="2857500" y="2824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145561</xdr:rowOff>
    </xdr:from>
    <xdr:ext cx="762000" cy="259045"/>
    <xdr:sp macro="" textlink="">
      <xdr:nvSpPr>
        <xdr:cNvPr id="76" name="テキスト ボックス 75"/>
        <xdr:cNvSpPr txBox="1"/>
      </xdr:nvSpPr>
      <xdr:spPr>
        <a:xfrm>
          <a:off x="2527300" y="259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67495</xdr:rowOff>
    </xdr:from>
    <xdr:to>
      <xdr:col>29</xdr:col>
      <xdr:colOff>127000</xdr:colOff>
      <xdr:row>34</xdr:row>
      <xdr:rowOff>104209</xdr:rowOff>
    </xdr:to>
    <xdr:cxnSp macro="">
      <xdr:nvCxnSpPr>
        <xdr:cNvPr id="108" name="直線コネクタ 107"/>
        <xdr:cNvCxnSpPr/>
      </xdr:nvCxnSpPr>
      <xdr:spPr bwMode="auto">
        <a:xfrm flipV="1">
          <a:off x="5003800" y="6334945"/>
          <a:ext cx="647700" cy="36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104209</xdr:rowOff>
    </xdr:from>
    <xdr:to>
      <xdr:col>26</xdr:col>
      <xdr:colOff>50800</xdr:colOff>
      <xdr:row>34</xdr:row>
      <xdr:rowOff>203512</xdr:rowOff>
    </xdr:to>
    <xdr:cxnSp macro="">
      <xdr:nvCxnSpPr>
        <xdr:cNvPr id="111" name="直線コネクタ 110"/>
        <xdr:cNvCxnSpPr/>
      </xdr:nvCxnSpPr>
      <xdr:spPr bwMode="auto">
        <a:xfrm flipV="1">
          <a:off x="4305300" y="6371659"/>
          <a:ext cx="698500" cy="99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203512</xdr:rowOff>
    </xdr:from>
    <xdr:to>
      <xdr:col>22</xdr:col>
      <xdr:colOff>114300</xdr:colOff>
      <xdr:row>34</xdr:row>
      <xdr:rowOff>281716</xdr:rowOff>
    </xdr:to>
    <xdr:cxnSp macro="">
      <xdr:nvCxnSpPr>
        <xdr:cNvPr id="114" name="直線コネクタ 113"/>
        <xdr:cNvCxnSpPr/>
      </xdr:nvCxnSpPr>
      <xdr:spPr bwMode="auto">
        <a:xfrm flipV="1">
          <a:off x="3606800" y="6470962"/>
          <a:ext cx="698500" cy="78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332792</xdr:rowOff>
    </xdr:from>
    <xdr:ext cx="762000" cy="259045"/>
    <xdr:sp macro="" textlink="">
      <xdr:nvSpPr>
        <xdr:cNvPr id="116" name="テキスト ボックス 115"/>
        <xdr:cNvSpPr txBox="1"/>
      </xdr:nvSpPr>
      <xdr:spPr>
        <a:xfrm>
          <a:off x="3924300" y="694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150294</xdr:rowOff>
    </xdr:from>
    <xdr:to>
      <xdr:col>18</xdr:col>
      <xdr:colOff>177800</xdr:colOff>
      <xdr:row>34</xdr:row>
      <xdr:rowOff>281716</xdr:rowOff>
    </xdr:to>
    <xdr:cxnSp macro="">
      <xdr:nvCxnSpPr>
        <xdr:cNvPr id="117" name="直線コネクタ 116"/>
        <xdr:cNvCxnSpPr/>
      </xdr:nvCxnSpPr>
      <xdr:spPr bwMode="auto">
        <a:xfrm>
          <a:off x="2908300" y="6417744"/>
          <a:ext cx="698500" cy="131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169903</xdr:rowOff>
    </xdr:from>
    <xdr:to>
      <xdr:col>19</xdr:col>
      <xdr:colOff>38100</xdr:colOff>
      <xdr:row>35</xdr:row>
      <xdr:rowOff>271503</xdr:rowOff>
    </xdr:to>
    <xdr:sp macro="" textlink="">
      <xdr:nvSpPr>
        <xdr:cNvPr id="118" name="フローチャート: 判断 117"/>
        <xdr:cNvSpPr/>
      </xdr:nvSpPr>
      <xdr:spPr bwMode="auto">
        <a:xfrm>
          <a:off x="3556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256280</xdr:rowOff>
    </xdr:from>
    <xdr:ext cx="762000" cy="259045"/>
    <xdr:sp macro="" textlink="">
      <xdr:nvSpPr>
        <xdr:cNvPr id="119" name="テキスト ボックス 118"/>
        <xdr:cNvSpPr txBox="1"/>
      </xdr:nvSpPr>
      <xdr:spPr>
        <a:xfrm>
          <a:off x="3225800" y="686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90328</xdr:rowOff>
    </xdr:from>
    <xdr:to>
      <xdr:col>15</xdr:col>
      <xdr:colOff>101600</xdr:colOff>
      <xdr:row>35</xdr:row>
      <xdr:rowOff>191928</xdr:rowOff>
    </xdr:to>
    <xdr:sp macro="" textlink="">
      <xdr:nvSpPr>
        <xdr:cNvPr id="120" name="フローチャート: 判断 119"/>
        <xdr:cNvSpPr/>
      </xdr:nvSpPr>
      <xdr:spPr bwMode="auto">
        <a:xfrm>
          <a:off x="2857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176705</xdr:rowOff>
    </xdr:from>
    <xdr:ext cx="762000" cy="259045"/>
    <xdr:sp macro="" textlink="">
      <xdr:nvSpPr>
        <xdr:cNvPr id="121" name="テキスト ボックス 120"/>
        <xdr:cNvSpPr txBox="1"/>
      </xdr:nvSpPr>
      <xdr:spPr>
        <a:xfrm>
          <a:off x="2527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16695</xdr:rowOff>
    </xdr:from>
    <xdr:to>
      <xdr:col>29</xdr:col>
      <xdr:colOff>177800</xdr:colOff>
      <xdr:row>34</xdr:row>
      <xdr:rowOff>118295</xdr:rowOff>
    </xdr:to>
    <xdr:sp macro="" textlink="">
      <xdr:nvSpPr>
        <xdr:cNvPr id="127" name="楕円 126"/>
        <xdr:cNvSpPr/>
      </xdr:nvSpPr>
      <xdr:spPr bwMode="auto">
        <a:xfrm>
          <a:off x="5600700" y="6284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204672</xdr:rowOff>
    </xdr:from>
    <xdr:ext cx="762000" cy="259045"/>
    <xdr:sp macro="" textlink="">
      <xdr:nvSpPr>
        <xdr:cNvPr id="128" name="人口1人当たり決算額の推移該当値テキスト445"/>
        <xdr:cNvSpPr txBox="1"/>
      </xdr:nvSpPr>
      <xdr:spPr>
        <a:xfrm>
          <a:off x="5740400" y="612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53409</xdr:rowOff>
    </xdr:from>
    <xdr:to>
      <xdr:col>26</xdr:col>
      <xdr:colOff>101600</xdr:colOff>
      <xdr:row>34</xdr:row>
      <xdr:rowOff>155009</xdr:rowOff>
    </xdr:to>
    <xdr:sp macro="" textlink="">
      <xdr:nvSpPr>
        <xdr:cNvPr id="129" name="楕円 128"/>
        <xdr:cNvSpPr/>
      </xdr:nvSpPr>
      <xdr:spPr bwMode="auto">
        <a:xfrm>
          <a:off x="4953000" y="6320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165186</xdr:rowOff>
    </xdr:from>
    <xdr:ext cx="736600" cy="259045"/>
    <xdr:sp macro="" textlink="">
      <xdr:nvSpPr>
        <xdr:cNvPr id="130" name="テキスト ボックス 129"/>
        <xdr:cNvSpPr txBox="1"/>
      </xdr:nvSpPr>
      <xdr:spPr>
        <a:xfrm>
          <a:off x="4622800" y="608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152712</xdr:rowOff>
    </xdr:from>
    <xdr:to>
      <xdr:col>22</xdr:col>
      <xdr:colOff>165100</xdr:colOff>
      <xdr:row>34</xdr:row>
      <xdr:rowOff>254312</xdr:rowOff>
    </xdr:to>
    <xdr:sp macro="" textlink="">
      <xdr:nvSpPr>
        <xdr:cNvPr id="131" name="楕円 130"/>
        <xdr:cNvSpPr/>
      </xdr:nvSpPr>
      <xdr:spPr bwMode="auto">
        <a:xfrm>
          <a:off x="4254500" y="6420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264489</xdr:rowOff>
    </xdr:from>
    <xdr:ext cx="762000" cy="259045"/>
    <xdr:sp macro="" textlink="">
      <xdr:nvSpPr>
        <xdr:cNvPr id="132" name="テキスト ボックス 131"/>
        <xdr:cNvSpPr txBox="1"/>
      </xdr:nvSpPr>
      <xdr:spPr>
        <a:xfrm>
          <a:off x="3924300" y="618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230917</xdr:rowOff>
    </xdr:from>
    <xdr:to>
      <xdr:col>19</xdr:col>
      <xdr:colOff>38100</xdr:colOff>
      <xdr:row>34</xdr:row>
      <xdr:rowOff>332516</xdr:rowOff>
    </xdr:to>
    <xdr:sp macro="" textlink="">
      <xdr:nvSpPr>
        <xdr:cNvPr id="133" name="楕円 132"/>
        <xdr:cNvSpPr/>
      </xdr:nvSpPr>
      <xdr:spPr bwMode="auto">
        <a:xfrm>
          <a:off x="3556000" y="649836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342694</xdr:rowOff>
    </xdr:from>
    <xdr:ext cx="762000" cy="259045"/>
    <xdr:sp macro="" textlink="">
      <xdr:nvSpPr>
        <xdr:cNvPr id="134" name="テキスト ボックス 133"/>
        <xdr:cNvSpPr txBox="1"/>
      </xdr:nvSpPr>
      <xdr:spPr>
        <a:xfrm>
          <a:off x="3225800" y="626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99494</xdr:rowOff>
    </xdr:from>
    <xdr:to>
      <xdr:col>15</xdr:col>
      <xdr:colOff>101600</xdr:colOff>
      <xdr:row>34</xdr:row>
      <xdr:rowOff>201094</xdr:rowOff>
    </xdr:to>
    <xdr:sp macro="" textlink="">
      <xdr:nvSpPr>
        <xdr:cNvPr id="135" name="楕円 134"/>
        <xdr:cNvSpPr/>
      </xdr:nvSpPr>
      <xdr:spPr bwMode="auto">
        <a:xfrm>
          <a:off x="2857500" y="636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211271</xdr:rowOff>
    </xdr:from>
    <xdr:ext cx="762000" cy="259045"/>
    <xdr:sp macro="" textlink="">
      <xdr:nvSpPr>
        <xdr:cNvPr id="136" name="テキスト ボックス 135"/>
        <xdr:cNvSpPr txBox="1"/>
      </xdr:nvSpPr>
      <xdr:spPr>
        <a:xfrm>
          <a:off x="2527300" y="613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7,077
6,746
30.38
6,598,543
6,471,469
110,070
4,130,927
10,901,561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20752</xdr:rowOff>
    </xdr:from>
    <xdr:to>
      <xdr:col>24</xdr:col>
      <xdr:colOff>63500</xdr:colOff>
      <xdr:row>34</xdr:row>
      <xdr:rowOff>84318</xdr:rowOff>
    </xdr:to>
    <xdr:cxnSp macro="">
      <xdr:nvCxnSpPr>
        <xdr:cNvPr id="61" name="直線コネクタ 60"/>
        <xdr:cNvCxnSpPr/>
      </xdr:nvCxnSpPr>
      <xdr:spPr>
        <a:xfrm flipV="1">
          <a:off x="3797300" y="5850052"/>
          <a:ext cx="838200" cy="6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78572</xdr:rowOff>
    </xdr:from>
    <xdr:to>
      <xdr:col>19</xdr:col>
      <xdr:colOff>177800</xdr:colOff>
      <xdr:row>34</xdr:row>
      <xdr:rowOff>84318</xdr:rowOff>
    </xdr:to>
    <xdr:cxnSp macro="">
      <xdr:nvCxnSpPr>
        <xdr:cNvPr id="64" name="直線コネクタ 63"/>
        <xdr:cNvCxnSpPr/>
      </xdr:nvCxnSpPr>
      <xdr:spPr>
        <a:xfrm>
          <a:off x="2908300" y="5907872"/>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159118</xdr:rowOff>
    </xdr:from>
    <xdr:ext cx="599010" cy="259045"/>
    <xdr:sp macro="" textlink="">
      <xdr:nvSpPr>
        <xdr:cNvPr id="66" name="テキスト ボックス 65"/>
        <xdr:cNvSpPr txBox="1"/>
      </xdr:nvSpPr>
      <xdr:spPr>
        <a:xfrm>
          <a:off x="3497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78572</xdr:rowOff>
    </xdr:from>
    <xdr:to>
      <xdr:col>15</xdr:col>
      <xdr:colOff>50800</xdr:colOff>
      <xdr:row>34</xdr:row>
      <xdr:rowOff>87038</xdr:rowOff>
    </xdr:to>
    <xdr:cxnSp macro="">
      <xdr:nvCxnSpPr>
        <xdr:cNvPr id="67" name="直線コネクタ 66"/>
        <xdr:cNvCxnSpPr/>
      </xdr:nvCxnSpPr>
      <xdr:spPr>
        <a:xfrm flipV="1">
          <a:off x="2019300" y="5907872"/>
          <a:ext cx="889000" cy="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9469</xdr:rowOff>
    </xdr:from>
    <xdr:ext cx="599010" cy="259045"/>
    <xdr:sp macro="" textlink="">
      <xdr:nvSpPr>
        <xdr:cNvPr id="69" name="テキスト ボックス 68"/>
        <xdr:cNvSpPr txBox="1"/>
      </xdr:nvSpPr>
      <xdr:spPr>
        <a:xfrm>
          <a:off x="2608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87038</xdr:rowOff>
    </xdr:from>
    <xdr:to>
      <xdr:col>10</xdr:col>
      <xdr:colOff>114300</xdr:colOff>
      <xdr:row>34</xdr:row>
      <xdr:rowOff>142588</xdr:rowOff>
    </xdr:to>
    <xdr:cxnSp macro="">
      <xdr:nvCxnSpPr>
        <xdr:cNvPr id="70" name="直線コネクタ 69"/>
        <xdr:cNvCxnSpPr/>
      </xdr:nvCxnSpPr>
      <xdr:spPr>
        <a:xfrm flipV="1">
          <a:off x="1130300" y="5916338"/>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160893</xdr:rowOff>
    </xdr:from>
    <xdr:ext cx="599010" cy="259045"/>
    <xdr:sp macro="" textlink="">
      <xdr:nvSpPr>
        <xdr:cNvPr id="72" name="テキスト ボックス 71"/>
        <xdr:cNvSpPr txBox="1"/>
      </xdr:nvSpPr>
      <xdr:spPr>
        <a:xfrm>
          <a:off x="1719795" y="63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7038</xdr:rowOff>
    </xdr:from>
    <xdr:ext cx="599010" cy="259045"/>
    <xdr:sp macro="" textlink="">
      <xdr:nvSpPr>
        <xdr:cNvPr id="74" name="テキスト ボックス 73"/>
        <xdr:cNvSpPr txBox="1"/>
      </xdr:nvSpPr>
      <xdr:spPr>
        <a:xfrm>
          <a:off x="830795" y="635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141402</xdr:rowOff>
    </xdr:from>
    <xdr:to>
      <xdr:col>24</xdr:col>
      <xdr:colOff>114300</xdr:colOff>
      <xdr:row>34</xdr:row>
      <xdr:rowOff>71552</xdr:rowOff>
    </xdr:to>
    <xdr:sp macro="" textlink="">
      <xdr:nvSpPr>
        <xdr:cNvPr id="80" name="楕円 79"/>
        <xdr:cNvSpPr/>
      </xdr:nvSpPr>
      <xdr:spPr>
        <a:xfrm>
          <a:off x="4584700" y="57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164279</xdr:rowOff>
    </xdr:from>
    <xdr:ext cx="599010" cy="259045"/>
    <xdr:sp macro="" textlink="">
      <xdr:nvSpPr>
        <xdr:cNvPr id="81" name="人件費該当値テキスト"/>
        <xdr:cNvSpPr txBox="1"/>
      </xdr:nvSpPr>
      <xdr:spPr>
        <a:xfrm>
          <a:off x="4686300" y="565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33518</xdr:rowOff>
    </xdr:from>
    <xdr:to>
      <xdr:col>20</xdr:col>
      <xdr:colOff>38100</xdr:colOff>
      <xdr:row>34</xdr:row>
      <xdr:rowOff>135118</xdr:rowOff>
    </xdr:to>
    <xdr:sp macro="" textlink="">
      <xdr:nvSpPr>
        <xdr:cNvPr id="82" name="楕円 81"/>
        <xdr:cNvSpPr/>
      </xdr:nvSpPr>
      <xdr:spPr>
        <a:xfrm>
          <a:off x="3746500" y="586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151645</xdr:rowOff>
    </xdr:from>
    <xdr:ext cx="599010" cy="259045"/>
    <xdr:sp macro="" textlink="">
      <xdr:nvSpPr>
        <xdr:cNvPr id="83" name="テキスト ボックス 82"/>
        <xdr:cNvSpPr txBox="1"/>
      </xdr:nvSpPr>
      <xdr:spPr>
        <a:xfrm>
          <a:off x="3497795" y="563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27772</xdr:rowOff>
    </xdr:from>
    <xdr:to>
      <xdr:col>15</xdr:col>
      <xdr:colOff>101600</xdr:colOff>
      <xdr:row>34</xdr:row>
      <xdr:rowOff>129372</xdr:rowOff>
    </xdr:to>
    <xdr:sp macro="" textlink="">
      <xdr:nvSpPr>
        <xdr:cNvPr id="84" name="楕円 83"/>
        <xdr:cNvSpPr/>
      </xdr:nvSpPr>
      <xdr:spPr>
        <a:xfrm>
          <a:off x="2857500" y="585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145899</xdr:rowOff>
    </xdr:from>
    <xdr:ext cx="599010" cy="259045"/>
    <xdr:sp macro="" textlink="">
      <xdr:nvSpPr>
        <xdr:cNvPr id="85" name="テキスト ボックス 84"/>
        <xdr:cNvSpPr txBox="1"/>
      </xdr:nvSpPr>
      <xdr:spPr>
        <a:xfrm>
          <a:off x="2608795" y="563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36238</xdr:rowOff>
    </xdr:from>
    <xdr:to>
      <xdr:col>10</xdr:col>
      <xdr:colOff>165100</xdr:colOff>
      <xdr:row>34</xdr:row>
      <xdr:rowOff>137838</xdr:rowOff>
    </xdr:to>
    <xdr:sp macro="" textlink="">
      <xdr:nvSpPr>
        <xdr:cNvPr id="86" name="楕円 85"/>
        <xdr:cNvSpPr/>
      </xdr:nvSpPr>
      <xdr:spPr>
        <a:xfrm>
          <a:off x="1968500" y="58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154365</xdr:rowOff>
    </xdr:from>
    <xdr:ext cx="599010" cy="259045"/>
    <xdr:sp macro="" textlink="">
      <xdr:nvSpPr>
        <xdr:cNvPr id="87" name="テキスト ボックス 86"/>
        <xdr:cNvSpPr txBox="1"/>
      </xdr:nvSpPr>
      <xdr:spPr>
        <a:xfrm>
          <a:off x="1719795" y="564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91788</xdr:rowOff>
    </xdr:from>
    <xdr:to>
      <xdr:col>6</xdr:col>
      <xdr:colOff>38100</xdr:colOff>
      <xdr:row>35</xdr:row>
      <xdr:rowOff>21938</xdr:rowOff>
    </xdr:to>
    <xdr:sp macro="" textlink="">
      <xdr:nvSpPr>
        <xdr:cNvPr id="88" name="楕円 87"/>
        <xdr:cNvSpPr/>
      </xdr:nvSpPr>
      <xdr:spPr>
        <a:xfrm>
          <a:off x="1079500" y="59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38465</xdr:rowOff>
    </xdr:from>
    <xdr:ext cx="599010" cy="259045"/>
    <xdr:sp macro="" textlink="">
      <xdr:nvSpPr>
        <xdr:cNvPr id="89" name="テキスト ボックス 88"/>
        <xdr:cNvSpPr txBox="1"/>
      </xdr:nvSpPr>
      <xdr:spPr>
        <a:xfrm>
          <a:off x="830795" y="569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42304</xdr:rowOff>
    </xdr:from>
    <xdr:to>
      <xdr:col>24</xdr:col>
      <xdr:colOff>63500</xdr:colOff>
      <xdr:row>56</xdr:row>
      <xdr:rowOff>74199</xdr:rowOff>
    </xdr:to>
    <xdr:cxnSp macro="">
      <xdr:nvCxnSpPr>
        <xdr:cNvPr id="120" name="直線コネクタ 119"/>
        <xdr:cNvCxnSpPr/>
      </xdr:nvCxnSpPr>
      <xdr:spPr>
        <a:xfrm>
          <a:off x="3797300" y="9643504"/>
          <a:ext cx="838200" cy="3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42304</xdr:rowOff>
    </xdr:from>
    <xdr:to>
      <xdr:col>19</xdr:col>
      <xdr:colOff>177800</xdr:colOff>
      <xdr:row>56</xdr:row>
      <xdr:rowOff>80633</xdr:rowOff>
    </xdr:to>
    <xdr:cxnSp macro="">
      <xdr:nvCxnSpPr>
        <xdr:cNvPr id="123" name="直線コネクタ 122"/>
        <xdr:cNvCxnSpPr/>
      </xdr:nvCxnSpPr>
      <xdr:spPr>
        <a:xfrm flipV="1">
          <a:off x="2908300" y="9643504"/>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103880</xdr:rowOff>
    </xdr:from>
    <xdr:ext cx="599010" cy="259045"/>
    <xdr:sp macro="" textlink="">
      <xdr:nvSpPr>
        <xdr:cNvPr id="125" name="テキスト ボックス 124"/>
        <xdr:cNvSpPr txBox="1"/>
      </xdr:nvSpPr>
      <xdr:spPr>
        <a:xfrm>
          <a:off x="3497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80633</xdr:rowOff>
    </xdr:from>
    <xdr:to>
      <xdr:col>15</xdr:col>
      <xdr:colOff>50800</xdr:colOff>
      <xdr:row>56</xdr:row>
      <xdr:rowOff>112219</xdr:rowOff>
    </xdr:to>
    <xdr:cxnSp macro="">
      <xdr:nvCxnSpPr>
        <xdr:cNvPr id="126" name="直線コネクタ 125"/>
        <xdr:cNvCxnSpPr/>
      </xdr:nvCxnSpPr>
      <xdr:spPr>
        <a:xfrm flipV="1">
          <a:off x="2019300" y="9681833"/>
          <a:ext cx="889000" cy="3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118632</xdr:rowOff>
    </xdr:from>
    <xdr:ext cx="599010" cy="259045"/>
    <xdr:sp macro="" textlink="">
      <xdr:nvSpPr>
        <xdr:cNvPr id="128" name="テキスト ボックス 127"/>
        <xdr:cNvSpPr txBox="1"/>
      </xdr:nvSpPr>
      <xdr:spPr>
        <a:xfrm>
          <a:off x="2608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112219</xdr:rowOff>
    </xdr:from>
    <xdr:to>
      <xdr:col>10</xdr:col>
      <xdr:colOff>114300</xdr:colOff>
      <xdr:row>56</xdr:row>
      <xdr:rowOff>148296</xdr:rowOff>
    </xdr:to>
    <xdr:cxnSp macro="">
      <xdr:nvCxnSpPr>
        <xdr:cNvPr id="129" name="直線コネクタ 128"/>
        <xdr:cNvCxnSpPr/>
      </xdr:nvCxnSpPr>
      <xdr:spPr>
        <a:xfrm flipV="1">
          <a:off x="1130300" y="9713419"/>
          <a:ext cx="889000" cy="3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35267</xdr:rowOff>
    </xdr:from>
    <xdr:to>
      <xdr:col>10</xdr:col>
      <xdr:colOff>165100</xdr:colOff>
      <xdr:row>57</xdr:row>
      <xdr:rowOff>136867</xdr:rowOff>
    </xdr:to>
    <xdr:sp macro="" textlink="">
      <xdr:nvSpPr>
        <xdr:cNvPr id="130" name="フローチャート: 判断 129"/>
        <xdr:cNvSpPr/>
      </xdr:nvSpPr>
      <xdr:spPr>
        <a:xfrm>
          <a:off x="1968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127994</xdr:rowOff>
    </xdr:from>
    <xdr:ext cx="599010" cy="259045"/>
    <xdr:sp macro="" textlink="">
      <xdr:nvSpPr>
        <xdr:cNvPr id="131" name="テキスト ボックス 130"/>
        <xdr:cNvSpPr txBox="1"/>
      </xdr:nvSpPr>
      <xdr:spPr>
        <a:xfrm>
          <a:off x="1719795" y="99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63195</xdr:rowOff>
    </xdr:from>
    <xdr:to>
      <xdr:col>6</xdr:col>
      <xdr:colOff>38100</xdr:colOff>
      <xdr:row>57</xdr:row>
      <xdr:rowOff>164795</xdr:rowOff>
    </xdr:to>
    <xdr:sp macro="" textlink="">
      <xdr:nvSpPr>
        <xdr:cNvPr id="132" name="フローチャート: 判断 131"/>
        <xdr:cNvSpPr/>
      </xdr:nvSpPr>
      <xdr:spPr>
        <a:xfrm>
          <a:off x="1079500" y="98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155922</xdr:rowOff>
    </xdr:from>
    <xdr:ext cx="599010" cy="259045"/>
    <xdr:sp macro="" textlink="">
      <xdr:nvSpPr>
        <xdr:cNvPr id="133" name="テキスト ボックス 132"/>
        <xdr:cNvSpPr txBox="1"/>
      </xdr:nvSpPr>
      <xdr:spPr>
        <a:xfrm>
          <a:off x="830795" y="992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23399</xdr:rowOff>
    </xdr:from>
    <xdr:to>
      <xdr:col>24</xdr:col>
      <xdr:colOff>114300</xdr:colOff>
      <xdr:row>56</xdr:row>
      <xdr:rowOff>124999</xdr:rowOff>
    </xdr:to>
    <xdr:sp macro="" textlink="">
      <xdr:nvSpPr>
        <xdr:cNvPr id="139" name="楕円 138"/>
        <xdr:cNvSpPr/>
      </xdr:nvSpPr>
      <xdr:spPr>
        <a:xfrm>
          <a:off x="4584700" y="962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46276</xdr:rowOff>
    </xdr:from>
    <xdr:ext cx="599010" cy="259045"/>
    <xdr:sp macro="" textlink="">
      <xdr:nvSpPr>
        <xdr:cNvPr id="140" name="物件費該当値テキスト"/>
        <xdr:cNvSpPr txBox="1"/>
      </xdr:nvSpPr>
      <xdr:spPr>
        <a:xfrm>
          <a:off x="4686300" y="947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162954</xdr:rowOff>
    </xdr:from>
    <xdr:to>
      <xdr:col>20</xdr:col>
      <xdr:colOff>38100</xdr:colOff>
      <xdr:row>56</xdr:row>
      <xdr:rowOff>93104</xdr:rowOff>
    </xdr:to>
    <xdr:sp macro="" textlink="">
      <xdr:nvSpPr>
        <xdr:cNvPr id="141" name="楕円 140"/>
        <xdr:cNvSpPr/>
      </xdr:nvSpPr>
      <xdr:spPr>
        <a:xfrm>
          <a:off x="3746500" y="959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109631</xdr:rowOff>
    </xdr:from>
    <xdr:ext cx="599010" cy="259045"/>
    <xdr:sp macro="" textlink="">
      <xdr:nvSpPr>
        <xdr:cNvPr id="142" name="テキスト ボックス 141"/>
        <xdr:cNvSpPr txBox="1"/>
      </xdr:nvSpPr>
      <xdr:spPr>
        <a:xfrm>
          <a:off x="3497795" y="936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29833</xdr:rowOff>
    </xdr:from>
    <xdr:to>
      <xdr:col>15</xdr:col>
      <xdr:colOff>101600</xdr:colOff>
      <xdr:row>56</xdr:row>
      <xdr:rowOff>131433</xdr:rowOff>
    </xdr:to>
    <xdr:sp macro="" textlink="">
      <xdr:nvSpPr>
        <xdr:cNvPr id="143" name="楕円 142"/>
        <xdr:cNvSpPr/>
      </xdr:nvSpPr>
      <xdr:spPr>
        <a:xfrm>
          <a:off x="2857500" y="963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147960</xdr:rowOff>
    </xdr:from>
    <xdr:ext cx="599010" cy="259045"/>
    <xdr:sp macro="" textlink="">
      <xdr:nvSpPr>
        <xdr:cNvPr id="144" name="テキスト ボックス 143"/>
        <xdr:cNvSpPr txBox="1"/>
      </xdr:nvSpPr>
      <xdr:spPr>
        <a:xfrm>
          <a:off x="2608795" y="940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61419</xdr:rowOff>
    </xdr:from>
    <xdr:to>
      <xdr:col>10</xdr:col>
      <xdr:colOff>165100</xdr:colOff>
      <xdr:row>56</xdr:row>
      <xdr:rowOff>163019</xdr:rowOff>
    </xdr:to>
    <xdr:sp macro="" textlink="">
      <xdr:nvSpPr>
        <xdr:cNvPr id="145" name="楕円 144"/>
        <xdr:cNvSpPr/>
      </xdr:nvSpPr>
      <xdr:spPr>
        <a:xfrm>
          <a:off x="1968500" y="96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8096</xdr:rowOff>
    </xdr:from>
    <xdr:ext cx="599010" cy="259045"/>
    <xdr:sp macro="" textlink="">
      <xdr:nvSpPr>
        <xdr:cNvPr id="146" name="テキスト ボックス 145"/>
        <xdr:cNvSpPr txBox="1"/>
      </xdr:nvSpPr>
      <xdr:spPr>
        <a:xfrm>
          <a:off x="1719795" y="943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97496</xdr:rowOff>
    </xdr:from>
    <xdr:to>
      <xdr:col>6</xdr:col>
      <xdr:colOff>38100</xdr:colOff>
      <xdr:row>57</xdr:row>
      <xdr:rowOff>27646</xdr:rowOff>
    </xdr:to>
    <xdr:sp macro="" textlink="">
      <xdr:nvSpPr>
        <xdr:cNvPr id="147" name="楕円 146"/>
        <xdr:cNvSpPr/>
      </xdr:nvSpPr>
      <xdr:spPr>
        <a:xfrm>
          <a:off x="1079500" y="96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44173</xdr:rowOff>
    </xdr:from>
    <xdr:ext cx="599010" cy="259045"/>
    <xdr:sp macro="" textlink="">
      <xdr:nvSpPr>
        <xdr:cNvPr id="148" name="テキスト ボックス 147"/>
        <xdr:cNvSpPr txBox="1"/>
      </xdr:nvSpPr>
      <xdr:spPr>
        <a:xfrm>
          <a:off x="830795" y="947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86874</xdr:rowOff>
    </xdr:from>
    <xdr:to>
      <xdr:col>24</xdr:col>
      <xdr:colOff>63500</xdr:colOff>
      <xdr:row>78</xdr:row>
      <xdr:rowOff>89446</xdr:rowOff>
    </xdr:to>
    <xdr:cxnSp macro="">
      <xdr:nvCxnSpPr>
        <xdr:cNvPr id="177" name="直線コネクタ 176"/>
        <xdr:cNvCxnSpPr/>
      </xdr:nvCxnSpPr>
      <xdr:spPr>
        <a:xfrm flipV="1">
          <a:off x="3797300" y="13459974"/>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69614</xdr:rowOff>
    </xdr:from>
    <xdr:to>
      <xdr:col>19</xdr:col>
      <xdr:colOff>177800</xdr:colOff>
      <xdr:row>78</xdr:row>
      <xdr:rowOff>89446</xdr:rowOff>
    </xdr:to>
    <xdr:cxnSp macro="">
      <xdr:nvCxnSpPr>
        <xdr:cNvPr id="180" name="直線コネクタ 179"/>
        <xdr:cNvCxnSpPr/>
      </xdr:nvCxnSpPr>
      <xdr:spPr>
        <a:xfrm>
          <a:off x="2908300" y="13442714"/>
          <a:ext cx="889000" cy="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69614</xdr:rowOff>
    </xdr:from>
    <xdr:to>
      <xdr:col>15</xdr:col>
      <xdr:colOff>50800</xdr:colOff>
      <xdr:row>78</xdr:row>
      <xdr:rowOff>87198</xdr:rowOff>
    </xdr:to>
    <xdr:cxnSp macro="">
      <xdr:nvCxnSpPr>
        <xdr:cNvPr id="183" name="直線コネクタ 182"/>
        <xdr:cNvCxnSpPr/>
      </xdr:nvCxnSpPr>
      <xdr:spPr>
        <a:xfrm flipV="1">
          <a:off x="2019300" y="13442714"/>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79808</xdr:rowOff>
    </xdr:from>
    <xdr:to>
      <xdr:col>10</xdr:col>
      <xdr:colOff>114300</xdr:colOff>
      <xdr:row>78</xdr:row>
      <xdr:rowOff>87198</xdr:rowOff>
    </xdr:to>
    <xdr:cxnSp macro="">
      <xdr:nvCxnSpPr>
        <xdr:cNvPr id="186" name="直線コネクタ 185"/>
        <xdr:cNvCxnSpPr/>
      </xdr:nvCxnSpPr>
      <xdr:spPr>
        <a:xfrm>
          <a:off x="1130300" y="13452908"/>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98920</xdr:rowOff>
    </xdr:from>
    <xdr:to>
      <xdr:col>10</xdr:col>
      <xdr:colOff>165100</xdr:colOff>
      <xdr:row>78</xdr:row>
      <xdr:rowOff>29070</xdr:rowOff>
    </xdr:to>
    <xdr:sp macro="" textlink="">
      <xdr:nvSpPr>
        <xdr:cNvPr id="187" name="フローチャート: 判断 186"/>
        <xdr:cNvSpPr/>
      </xdr:nvSpPr>
      <xdr:spPr>
        <a:xfrm>
          <a:off x="1968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45597</xdr:rowOff>
    </xdr:from>
    <xdr:ext cx="534377" cy="259045"/>
    <xdr:sp macro="" textlink="">
      <xdr:nvSpPr>
        <xdr:cNvPr id="188" name="テキスト ボックス 187"/>
        <xdr:cNvSpPr txBox="1"/>
      </xdr:nvSpPr>
      <xdr:spPr>
        <a:xfrm>
          <a:off x="1752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118542</xdr:rowOff>
    </xdr:from>
    <xdr:to>
      <xdr:col>6</xdr:col>
      <xdr:colOff>38100</xdr:colOff>
      <xdr:row>78</xdr:row>
      <xdr:rowOff>48692</xdr:rowOff>
    </xdr:to>
    <xdr:sp macro="" textlink="">
      <xdr:nvSpPr>
        <xdr:cNvPr id="189" name="フローチャート: 判断 188"/>
        <xdr:cNvSpPr/>
      </xdr:nvSpPr>
      <xdr:spPr>
        <a:xfrm>
          <a:off x="1079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65219</xdr:rowOff>
    </xdr:from>
    <xdr:ext cx="534377" cy="259045"/>
    <xdr:sp macro="" textlink="">
      <xdr:nvSpPr>
        <xdr:cNvPr id="190" name="テキスト ボックス 189"/>
        <xdr:cNvSpPr txBox="1"/>
      </xdr:nvSpPr>
      <xdr:spPr>
        <a:xfrm>
          <a:off x="863111" y="130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36074</xdr:rowOff>
    </xdr:from>
    <xdr:to>
      <xdr:col>24</xdr:col>
      <xdr:colOff>114300</xdr:colOff>
      <xdr:row>78</xdr:row>
      <xdr:rowOff>137674</xdr:rowOff>
    </xdr:to>
    <xdr:sp macro="" textlink="">
      <xdr:nvSpPr>
        <xdr:cNvPr id="196" name="楕円 195"/>
        <xdr:cNvSpPr/>
      </xdr:nvSpPr>
      <xdr:spPr>
        <a:xfrm>
          <a:off x="4584700" y="134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122451</xdr:rowOff>
    </xdr:from>
    <xdr:ext cx="469744" cy="259045"/>
    <xdr:sp macro="" textlink="">
      <xdr:nvSpPr>
        <xdr:cNvPr id="197" name="維持補修費該当値テキスト"/>
        <xdr:cNvSpPr txBox="1"/>
      </xdr:nvSpPr>
      <xdr:spPr>
        <a:xfrm>
          <a:off x="4686300" y="1332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38646</xdr:rowOff>
    </xdr:from>
    <xdr:to>
      <xdr:col>20</xdr:col>
      <xdr:colOff>38100</xdr:colOff>
      <xdr:row>78</xdr:row>
      <xdr:rowOff>140246</xdr:rowOff>
    </xdr:to>
    <xdr:sp macro="" textlink="">
      <xdr:nvSpPr>
        <xdr:cNvPr id="198" name="楕円 197"/>
        <xdr:cNvSpPr/>
      </xdr:nvSpPr>
      <xdr:spPr>
        <a:xfrm>
          <a:off x="3746500" y="134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131373</xdr:rowOff>
    </xdr:from>
    <xdr:ext cx="469744" cy="259045"/>
    <xdr:sp macro="" textlink="">
      <xdr:nvSpPr>
        <xdr:cNvPr id="199" name="テキスト ボックス 198"/>
        <xdr:cNvSpPr txBox="1"/>
      </xdr:nvSpPr>
      <xdr:spPr>
        <a:xfrm>
          <a:off x="3562428" y="135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18814</xdr:rowOff>
    </xdr:from>
    <xdr:to>
      <xdr:col>15</xdr:col>
      <xdr:colOff>101600</xdr:colOff>
      <xdr:row>78</xdr:row>
      <xdr:rowOff>120414</xdr:rowOff>
    </xdr:to>
    <xdr:sp macro="" textlink="">
      <xdr:nvSpPr>
        <xdr:cNvPr id="200" name="楕円 199"/>
        <xdr:cNvSpPr/>
      </xdr:nvSpPr>
      <xdr:spPr>
        <a:xfrm>
          <a:off x="2857500" y="1339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111541</xdr:rowOff>
    </xdr:from>
    <xdr:ext cx="469744" cy="259045"/>
    <xdr:sp macro="" textlink="">
      <xdr:nvSpPr>
        <xdr:cNvPr id="201" name="テキスト ボックス 200"/>
        <xdr:cNvSpPr txBox="1"/>
      </xdr:nvSpPr>
      <xdr:spPr>
        <a:xfrm>
          <a:off x="2673428" y="1348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36398</xdr:rowOff>
    </xdr:from>
    <xdr:to>
      <xdr:col>10</xdr:col>
      <xdr:colOff>165100</xdr:colOff>
      <xdr:row>78</xdr:row>
      <xdr:rowOff>137998</xdr:rowOff>
    </xdr:to>
    <xdr:sp macro="" textlink="">
      <xdr:nvSpPr>
        <xdr:cNvPr id="202" name="楕円 201"/>
        <xdr:cNvSpPr/>
      </xdr:nvSpPr>
      <xdr:spPr>
        <a:xfrm>
          <a:off x="1968500" y="134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129125</xdr:rowOff>
    </xdr:from>
    <xdr:ext cx="469744" cy="259045"/>
    <xdr:sp macro="" textlink="">
      <xdr:nvSpPr>
        <xdr:cNvPr id="203" name="テキスト ボックス 202"/>
        <xdr:cNvSpPr txBox="1"/>
      </xdr:nvSpPr>
      <xdr:spPr>
        <a:xfrm>
          <a:off x="1784428" y="1350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29008</xdr:rowOff>
    </xdr:from>
    <xdr:to>
      <xdr:col>6</xdr:col>
      <xdr:colOff>38100</xdr:colOff>
      <xdr:row>78</xdr:row>
      <xdr:rowOff>130608</xdr:rowOff>
    </xdr:to>
    <xdr:sp macro="" textlink="">
      <xdr:nvSpPr>
        <xdr:cNvPr id="204" name="楕円 203"/>
        <xdr:cNvSpPr/>
      </xdr:nvSpPr>
      <xdr:spPr>
        <a:xfrm>
          <a:off x="1079500" y="134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121735</xdr:rowOff>
    </xdr:from>
    <xdr:ext cx="469744" cy="259045"/>
    <xdr:sp macro="" textlink="">
      <xdr:nvSpPr>
        <xdr:cNvPr id="205" name="テキスト ボックス 204"/>
        <xdr:cNvSpPr txBox="1"/>
      </xdr:nvSpPr>
      <xdr:spPr>
        <a:xfrm>
          <a:off x="895428" y="1349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126048</xdr:rowOff>
    </xdr:from>
    <xdr:to>
      <xdr:col>24</xdr:col>
      <xdr:colOff>63500</xdr:colOff>
      <xdr:row>98</xdr:row>
      <xdr:rowOff>164795</xdr:rowOff>
    </xdr:to>
    <xdr:cxnSp macro="">
      <xdr:nvCxnSpPr>
        <xdr:cNvPr id="235" name="直線コネクタ 234"/>
        <xdr:cNvCxnSpPr/>
      </xdr:nvCxnSpPr>
      <xdr:spPr>
        <a:xfrm>
          <a:off x="3797300" y="16928148"/>
          <a:ext cx="838200" cy="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126048</xdr:rowOff>
    </xdr:from>
    <xdr:to>
      <xdr:col>19</xdr:col>
      <xdr:colOff>177800</xdr:colOff>
      <xdr:row>99</xdr:row>
      <xdr:rowOff>20613</xdr:rowOff>
    </xdr:to>
    <xdr:cxnSp macro="">
      <xdr:nvCxnSpPr>
        <xdr:cNvPr id="238" name="直線コネクタ 237"/>
        <xdr:cNvCxnSpPr/>
      </xdr:nvCxnSpPr>
      <xdr:spPr>
        <a:xfrm flipV="1">
          <a:off x="2908300" y="16928148"/>
          <a:ext cx="889000" cy="6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156045</xdr:rowOff>
    </xdr:from>
    <xdr:to>
      <xdr:col>15</xdr:col>
      <xdr:colOff>50800</xdr:colOff>
      <xdr:row>99</xdr:row>
      <xdr:rowOff>20613</xdr:rowOff>
    </xdr:to>
    <xdr:cxnSp macro="">
      <xdr:nvCxnSpPr>
        <xdr:cNvPr id="241" name="直線コネクタ 240"/>
        <xdr:cNvCxnSpPr/>
      </xdr:nvCxnSpPr>
      <xdr:spPr>
        <a:xfrm>
          <a:off x="2019300" y="16958145"/>
          <a:ext cx="889000" cy="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156045</xdr:rowOff>
    </xdr:from>
    <xdr:to>
      <xdr:col>10</xdr:col>
      <xdr:colOff>114300</xdr:colOff>
      <xdr:row>99</xdr:row>
      <xdr:rowOff>36957</xdr:rowOff>
    </xdr:to>
    <xdr:cxnSp macro="">
      <xdr:nvCxnSpPr>
        <xdr:cNvPr id="244" name="直線コネクタ 243"/>
        <xdr:cNvCxnSpPr/>
      </xdr:nvCxnSpPr>
      <xdr:spPr>
        <a:xfrm flipV="1">
          <a:off x="1130300" y="16958145"/>
          <a:ext cx="889000" cy="5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5" name="フローチャート: 判断 244"/>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152976</xdr:rowOff>
    </xdr:from>
    <xdr:ext cx="534377" cy="259045"/>
    <xdr:sp macro="" textlink="">
      <xdr:nvSpPr>
        <xdr:cNvPr id="246" name="テキスト ボックス 245"/>
        <xdr:cNvSpPr txBox="1"/>
      </xdr:nvSpPr>
      <xdr:spPr>
        <a:xfrm>
          <a:off x="1752111" y="164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7" name="フローチャート: 判断 246"/>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41966</xdr:rowOff>
    </xdr:from>
    <xdr:ext cx="534377" cy="259045"/>
    <xdr:sp macro="" textlink="">
      <xdr:nvSpPr>
        <xdr:cNvPr id="248" name="テキスト ボックス 247"/>
        <xdr:cNvSpPr txBox="1"/>
      </xdr:nvSpPr>
      <xdr:spPr>
        <a:xfrm>
          <a:off x="863111" y="165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113995</xdr:rowOff>
    </xdr:from>
    <xdr:to>
      <xdr:col>24</xdr:col>
      <xdr:colOff>114300</xdr:colOff>
      <xdr:row>99</xdr:row>
      <xdr:rowOff>44145</xdr:rowOff>
    </xdr:to>
    <xdr:sp macro="" textlink="">
      <xdr:nvSpPr>
        <xdr:cNvPr id="254" name="楕円 253"/>
        <xdr:cNvSpPr/>
      </xdr:nvSpPr>
      <xdr:spPr>
        <a:xfrm>
          <a:off x="4584700" y="169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28922</xdr:rowOff>
    </xdr:from>
    <xdr:ext cx="534377" cy="259045"/>
    <xdr:sp macro="" textlink="">
      <xdr:nvSpPr>
        <xdr:cNvPr id="255" name="扶助費該当値テキスト"/>
        <xdr:cNvSpPr txBox="1"/>
      </xdr:nvSpPr>
      <xdr:spPr>
        <a:xfrm>
          <a:off x="4686300" y="1683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75248</xdr:rowOff>
    </xdr:from>
    <xdr:to>
      <xdr:col>20</xdr:col>
      <xdr:colOff>38100</xdr:colOff>
      <xdr:row>99</xdr:row>
      <xdr:rowOff>5398</xdr:rowOff>
    </xdr:to>
    <xdr:sp macro="" textlink="">
      <xdr:nvSpPr>
        <xdr:cNvPr id="256" name="楕円 255"/>
        <xdr:cNvSpPr/>
      </xdr:nvSpPr>
      <xdr:spPr>
        <a:xfrm>
          <a:off x="3746500" y="16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167975</xdr:rowOff>
    </xdr:from>
    <xdr:ext cx="534377" cy="259045"/>
    <xdr:sp macro="" textlink="">
      <xdr:nvSpPr>
        <xdr:cNvPr id="257" name="テキスト ボックス 256"/>
        <xdr:cNvSpPr txBox="1"/>
      </xdr:nvSpPr>
      <xdr:spPr>
        <a:xfrm>
          <a:off x="3530111" y="169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141263</xdr:rowOff>
    </xdr:from>
    <xdr:to>
      <xdr:col>15</xdr:col>
      <xdr:colOff>101600</xdr:colOff>
      <xdr:row>99</xdr:row>
      <xdr:rowOff>71413</xdr:rowOff>
    </xdr:to>
    <xdr:sp macro="" textlink="">
      <xdr:nvSpPr>
        <xdr:cNvPr id="258" name="楕円 257"/>
        <xdr:cNvSpPr/>
      </xdr:nvSpPr>
      <xdr:spPr>
        <a:xfrm>
          <a:off x="2857500" y="169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62540</xdr:rowOff>
    </xdr:from>
    <xdr:ext cx="534377" cy="259045"/>
    <xdr:sp macro="" textlink="">
      <xdr:nvSpPr>
        <xdr:cNvPr id="259" name="テキスト ボックス 258"/>
        <xdr:cNvSpPr txBox="1"/>
      </xdr:nvSpPr>
      <xdr:spPr>
        <a:xfrm>
          <a:off x="2641111" y="170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105245</xdr:rowOff>
    </xdr:from>
    <xdr:to>
      <xdr:col>10</xdr:col>
      <xdr:colOff>165100</xdr:colOff>
      <xdr:row>99</xdr:row>
      <xdr:rowOff>35395</xdr:rowOff>
    </xdr:to>
    <xdr:sp macro="" textlink="">
      <xdr:nvSpPr>
        <xdr:cNvPr id="260" name="楕円 259"/>
        <xdr:cNvSpPr/>
      </xdr:nvSpPr>
      <xdr:spPr>
        <a:xfrm>
          <a:off x="1968500" y="169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26522</xdr:rowOff>
    </xdr:from>
    <xdr:ext cx="534377" cy="259045"/>
    <xdr:sp macro="" textlink="">
      <xdr:nvSpPr>
        <xdr:cNvPr id="261" name="テキスト ボックス 260"/>
        <xdr:cNvSpPr txBox="1"/>
      </xdr:nvSpPr>
      <xdr:spPr>
        <a:xfrm>
          <a:off x="1752111" y="1700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157607</xdr:rowOff>
    </xdr:from>
    <xdr:to>
      <xdr:col>6</xdr:col>
      <xdr:colOff>38100</xdr:colOff>
      <xdr:row>99</xdr:row>
      <xdr:rowOff>87757</xdr:rowOff>
    </xdr:to>
    <xdr:sp macro="" textlink="">
      <xdr:nvSpPr>
        <xdr:cNvPr id="262" name="楕円 261"/>
        <xdr:cNvSpPr/>
      </xdr:nvSpPr>
      <xdr:spPr>
        <a:xfrm>
          <a:off x="1079500" y="1695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78884</xdr:rowOff>
    </xdr:from>
    <xdr:ext cx="534377" cy="259045"/>
    <xdr:sp macro="" textlink="">
      <xdr:nvSpPr>
        <xdr:cNvPr id="263" name="テキスト ボックス 262"/>
        <xdr:cNvSpPr txBox="1"/>
      </xdr:nvSpPr>
      <xdr:spPr>
        <a:xfrm>
          <a:off x="863111" y="1705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31575</xdr:rowOff>
    </xdr:from>
    <xdr:to>
      <xdr:col>55</xdr:col>
      <xdr:colOff>0</xdr:colOff>
      <xdr:row>38</xdr:row>
      <xdr:rowOff>33609</xdr:rowOff>
    </xdr:to>
    <xdr:cxnSp macro="">
      <xdr:nvCxnSpPr>
        <xdr:cNvPr id="290" name="直線コネクタ 289"/>
        <xdr:cNvCxnSpPr/>
      </xdr:nvCxnSpPr>
      <xdr:spPr>
        <a:xfrm>
          <a:off x="9639300" y="6546675"/>
          <a:ext cx="8382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31575</xdr:rowOff>
    </xdr:from>
    <xdr:to>
      <xdr:col>50</xdr:col>
      <xdr:colOff>114300</xdr:colOff>
      <xdr:row>38</xdr:row>
      <xdr:rowOff>33375</xdr:rowOff>
    </xdr:to>
    <xdr:cxnSp macro="">
      <xdr:nvCxnSpPr>
        <xdr:cNvPr id="293" name="直線コネクタ 292"/>
        <xdr:cNvCxnSpPr/>
      </xdr:nvCxnSpPr>
      <xdr:spPr>
        <a:xfrm flipV="1">
          <a:off x="8750300" y="6546675"/>
          <a:ext cx="8890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33375</xdr:rowOff>
    </xdr:from>
    <xdr:to>
      <xdr:col>45</xdr:col>
      <xdr:colOff>177800</xdr:colOff>
      <xdr:row>38</xdr:row>
      <xdr:rowOff>50535</xdr:rowOff>
    </xdr:to>
    <xdr:cxnSp macro="">
      <xdr:nvCxnSpPr>
        <xdr:cNvPr id="296" name="直線コネクタ 295"/>
        <xdr:cNvCxnSpPr/>
      </xdr:nvCxnSpPr>
      <xdr:spPr>
        <a:xfrm flipV="1">
          <a:off x="7861300" y="6548475"/>
          <a:ext cx="8890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50535</xdr:rowOff>
    </xdr:from>
    <xdr:to>
      <xdr:col>41</xdr:col>
      <xdr:colOff>50800</xdr:colOff>
      <xdr:row>38</xdr:row>
      <xdr:rowOff>54274</xdr:rowOff>
    </xdr:to>
    <xdr:cxnSp macro="">
      <xdr:nvCxnSpPr>
        <xdr:cNvPr id="299" name="直線コネクタ 298"/>
        <xdr:cNvCxnSpPr/>
      </xdr:nvCxnSpPr>
      <xdr:spPr>
        <a:xfrm flipV="1">
          <a:off x="6972300" y="6565635"/>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57728</xdr:rowOff>
    </xdr:from>
    <xdr:to>
      <xdr:col>41</xdr:col>
      <xdr:colOff>101600</xdr:colOff>
      <xdr:row>37</xdr:row>
      <xdr:rowOff>159328</xdr:rowOff>
    </xdr:to>
    <xdr:sp macro="" textlink="">
      <xdr:nvSpPr>
        <xdr:cNvPr id="300" name="フローチャート: 判断 299"/>
        <xdr:cNvSpPr/>
      </xdr:nvSpPr>
      <xdr:spPr>
        <a:xfrm>
          <a:off x="7810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4405</xdr:rowOff>
    </xdr:from>
    <xdr:ext cx="534377" cy="259045"/>
    <xdr:sp macro="" textlink="">
      <xdr:nvSpPr>
        <xdr:cNvPr id="301" name="テキスト ボックス 300"/>
        <xdr:cNvSpPr txBox="1"/>
      </xdr:nvSpPr>
      <xdr:spPr>
        <a:xfrm>
          <a:off x="7594111" y="61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72041</xdr:rowOff>
    </xdr:from>
    <xdr:to>
      <xdr:col>36</xdr:col>
      <xdr:colOff>165100</xdr:colOff>
      <xdr:row>38</xdr:row>
      <xdr:rowOff>2191</xdr:rowOff>
    </xdr:to>
    <xdr:sp macro="" textlink="">
      <xdr:nvSpPr>
        <xdr:cNvPr id="302" name="フローチャート: 判断 301"/>
        <xdr:cNvSpPr/>
      </xdr:nvSpPr>
      <xdr:spPr>
        <a:xfrm>
          <a:off x="6921500" y="641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18718</xdr:rowOff>
    </xdr:from>
    <xdr:ext cx="534377" cy="259045"/>
    <xdr:sp macro="" textlink="">
      <xdr:nvSpPr>
        <xdr:cNvPr id="303" name="テキスト ボックス 302"/>
        <xdr:cNvSpPr txBox="1"/>
      </xdr:nvSpPr>
      <xdr:spPr>
        <a:xfrm>
          <a:off x="6705111" y="61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154259</xdr:rowOff>
    </xdr:from>
    <xdr:to>
      <xdr:col>55</xdr:col>
      <xdr:colOff>50800</xdr:colOff>
      <xdr:row>38</xdr:row>
      <xdr:rowOff>84409</xdr:rowOff>
    </xdr:to>
    <xdr:sp macro="" textlink="">
      <xdr:nvSpPr>
        <xdr:cNvPr id="309" name="楕円 308"/>
        <xdr:cNvSpPr/>
      </xdr:nvSpPr>
      <xdr:spPr>
        <a:xfrm>
          <a:off x="10426700" y="64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69186</xdr:rowOff>
    </xdr:from>
    <xdr:ext cx="534377" cy="259045"/>
    <xdr:sp macro="" textlink="">
      <xdr:nvSpPr>
        <xdr:cNvPr id="310" name="補助費等該当値テキスト"/>
        <xdr:cNvSpPr txBox="1"/>
      </xdr:nvSpPr>
      <xdr:spPr>
        <a:xfrm>
          <a:off x="10528300" y="641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152224</xdr:rowOff>
    </xdr:from>
    <xdr:to>
      <xdr:col>50</xdr:col>
      <xdr:colOff>165100</xdr:colOff>
      <xdr:row>38</xdr:row>
      <xdr:rowOff>82375</xdr:rowOff>
    </xdr:to>
    <xdr:sp macro="" textlink="">
      <xdr:nvSpPr>
        <xdr:cNvPr id="311" name="楕円 310"/>
        <xdr:cNvSpPr/>
      </xdr:nvSpPr>
      <xdr:spPr>
        <a:xfrm>
          <a:off x="9588500" y="64958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73502</xdr:rowOff>
    </xdr:from>
    <xdr:ext cx="534377" cy="259045"/>
    <xdr:sp macro="" textlink="">
      <xdr:nvSpPr>
        <xdr:cNvPr id="312" name="テキスト ボックス 311"/>
        <xdr:cNvSpPr txBox="1"/>
      </xdr:nvSpPr>
      <xdr:spPr>
        <a:xfrm>
          <a:off x="9372111" y="65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154026</xdr:rowOff>
    </xdr:from>
    <xdr:to>
      <xdr:col>46</xdr:col>
      <xdr:colOff>38100</xdr:colOff>
      <xdr:row>38</xdr:row>
      <xdr:rowOff>84176</xdr:rowOff>
    </xdr:to>
    <xdr:sp macro="" textlink="">
      <xdr:nvSpPr>
        <xdr:cNvPr id="313" name="楕円 312"/>
        <xdr:cNvSpPr/>
      </xdr:nvSpPr>
      <xdr:spPr>
        <a:xfrm>
          <a:off x="8699500" y="64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75302</xdr:rowOff>
    </xdr:from>
    <xdr:ext cx="534377" cy="259045"/>
    <xdr:sp macro="" textlink="">
      <xdr:nvSpPr>
        <xdr:cNvPr id="314" name="テキスト ボックス 313"/>
        <xdr:cNvSpPr txBox="1"/>
      </xdr:nvSpPr>
      <xdr:spPr>
        <a:xfrm>
          <a:off x="8483111" y="65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171185</xdr:rowOff>
    </xdr:from>
    <xdr:to>
      <xdr:col>41</xdr:col>
      <xdr:colOff>101600</xdr:colOff>
      <xdr:row>38</xdr:row>
      <xdr:rowOff>101335</xdr:rowOff>
    </xdr:to>
    <xdr:sp macro="" textlink="">
      <xdr:nvSpPr>
        <xdr:cNvPr id="315" name="楕円 314"/>
        <xdr:cNvSpPr/>
      </xdr:nvSpPr>
      <xdr:spPr>
        <a:xfrm>
          <a:off x="7810500" y="651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92462</xdr:rowOff>
    </xdr:from>
    <xdr:ext cx="534377" cy="259045"/>
    <xdr:sp macro="" textlink="">
      <xdr:nvSpPr>
        <xdr:cNvPr id="316" name="テキスト ボックス 315"/>
        <xdr:cNvSpPr txBox="1"/>
      </xdr:nvSpPr>
      <xdr:spPr>
        <a:xfrm>
          <a:off x="7594111" y="66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3474</xdr:rowOff>
    </xdr:from>
    <xdr:to>
      <xdr:col>36</xdr:col>
      <xdr:colOff>165100</xdr:colOff>
      <xdr:row>38</xdr:row>
      <xdr:rowOff>105074</xdr:rowOff>
    </xdr:to>
    <xdr:sp macro="" textlink="">
      <xdr:nvSpPr>
        <xdr:cNvPr id="317" name="楕円 316"/>
        <xdr:cNvSpPr/>
      </xdr:nvSpPr>
      <xdr:spPr>
        <a:xfrm>
          <a:off x="6921500" y="651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96201</xdr:rowOff>
    </xdr:from>
    <xdr:ext cx="534377" cy="259045"/>
    <xdr:sp macro="" textlink="">
      <xdr:nvSpPr>
        <xdr:cNvPr id="318" name="テキスト ボックス 317"/>
        <xdr:cNvSpPr txBox="1"/>
      </xdr:nvSpPr>
      <xdr:spPr>
        <a:xfrm>
          <a:off x="6705111" y="661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92672</xdr:rowOff>
    </xdr:from>
    <xdr:to>
      <xdr:col>55</xdr:col>
      <xdr:colOff>0</xdr:colOff>
      <xdr:row>58</xdr:row>
      <xdr:rowOff>103206</xdr:rowOff>
    </xdr:to>
    <xdr:cxnSp macro="">
      <xdr:nvCxnSpPr>
        <xdr:cNvPr id="345" name="直線コネクタ 344"/>
        <xdr:cNvCxnSpPr/>
      </xdr:nvCxnSpPr>
      <xdr:spPr>
        <a:xfrm>
          <a:off x="9639300" y="10036772"/>
          <a:ext cx="838200" cy="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92672</xdr:rowOff>
    </xdr:from>
    <xdr:to>
      <xdr:col>50</xdr:col>
      <xdr:colOff>114300</xdr:colOff>
      <xdr:row>58</xdr:row>
      <xdr:rowOff>99499</xdr:rowOff>
    </xdr:to>
    <xdr:cxnSp macro="">
      <xdr:nvCxnSpPr>
        <xdr:cNvPr id="348" name="直線コネクタ 347"/>
        <xdr:cNvCxnSpPr/>
      </xdr:nvCxnSpPr>
      <xdr:spPr>
        <a:xfrm flipV="1">
          <a:off x="8750300" y="10036772"/>
          <a:ext cx="889000" cy="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149931</xdr:rowOff>
    </xdr:from>
    <xdr:ext cx="599010" cy="259045"/>
    <xdr:sp macro="" textlink="">
      <xdr:nvSpPr>
        <xdr:cNvPr id="350" name="テキスト ボックス 349"/>
        <xdr:cNvSpPr txBox="1"/>
      </xdr:nvSpPr>
      <xdr:spPr>
        <a:xfrm>
          <a:off x="9339795" y="1009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70323</xdr:rowOff>
    </xdr:from>
    <xdr:to>
      <xdr:col>45</xdr:col>
      <xdr:colOff>177800</xdr:colOff>
      <xdr:row>58</xdr:row>
      <xdr:rowOff>99499</xdr:rowOff>
    </xdr:to>
    <xdr:cxnSp macro="">
      <xdr:nvCxnSpPr>
        <xdr:cNvPr id="351" name="直線コネクタ 350"/>
        <xdr:cNvCxnSpPr/>
      </xdr:nvCxnSpPr>
      <xdr:spPr>
        <a:xfrm>
          <a:off x="7861300" y="10014423"/>
          <a:ext cx="889000" cy="2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152226</xdr:rowOff>
    </xdr:from>
    <xdr:ext cx="599010" cy="259045"/>
    <xdr:sp macro="" textlink="">
      <xdr:nvSpPr>
        <xdr:cNvPr id="353" name="テキスト ボックス 352"/>
        <xdr:cNvSpPr txBox="1"/>
      </xdr:nvSpPr>
      <xdr:spPr>
        <a:xfrm>
          <a:off x="8450795" y="1009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70323</xdr:rowOff>
    </xdr:from>
    <xdr:to>
      <xdr:col>41</xdr:col>
      <xdr:colOff>50800</xdr:colOff>
      <xdr:row>58</xdr:row>
      <xdr:rowOff>85458</xdr:rowOff>
    </xdr:to>
    <xdr:cxnSp macro="">
      <xdr:nvCxnSpPr>
        <xdr:cNvPr id="354" name="直線コネクタ 353"/>
        <xdr:cNvCxnSpPr/>
      </xdr:nvCxnSpPr>
      <xdr:spPr>
        <a:xfrm flipV="1">
          <a:off x="6972300" y="10014423"/>
          <a:ext cx="889000" cy="1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59528</xdr:rowOff>
    </xdr:from>
    <xdr:to>
      <xdr:col>41</xdr:col>
      <xdr:colOff>101600</xdr:colOff>
      <xdr:row>58</xdr:row>
      <xdr:rowOff>161128</xdr:rowOff>
    </xdr:to>
    <xdr:sp macro="" textlink="">
      <xdr:nvSpPr>
        <xdr:cNvPr id="355" name="フローチャート: 判断 354"/>
        <xdr:cNvSpPr/>
      </xdr:nvSpPr>
      <xdr:spPr>
        <a:xfrm>
          <a:off x="7810500" y="1000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152255</xdr:rowOff>
    </xdr:from>
    <xdr:ext cx="599010" cy="259045"/>
    <xdr:sp macro="" textlink="">
      <xdr:nvSpPr>
        <xdr:cNvPr id="356" name="テキスト ボックス 355"/>
        <xdr:cNvSpPr txBox="1"/>
      </xdr:nvSpPr>
      <xdr:spPr>
        <a:xfrm>
          <a:off x="7561795" y="1009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61875</xdr:rowOff>
    </xdr:from>
    <xdr:to>
      <xdr:col>36</xdr:col>
      <xdr:colOff>165100</xdr:colOff>
      <xdr:row>58</xdr:row>
      <xdr:rowOff>163475</xdr:rowOff>
    </xdr:to>
    <xdr:sp macro="" textlink="">
      <xdr:nvSpPr>
        <xdr:cNvPr id="357" name="フローチャート: 判断 356"/>
        <xdr:cNvSpPr/>
      </xdr:nvSpPr>
      <xdr:spPr>
        <a:xfrm>
          <a:off x="6921500" y="100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154602</xdr:rowOff>
    </xdr:from>
    <xdr:ext cx="599010" cy="259045"/>
    <xdr:sp macro="" textlink="">
      <xdr:nvSpPr>
        <xdr:cNvPr id="358" name="テキスト ボックス 357"/>
        <xdr:cNvSpPr txBox="1"/>
      </xdr:nvSpPr>
      <xdr:spPr>
        <a:xfrm>
          <a:off x="6672795" y="1009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52406</xdr:rowOff>
    </xdr:from>
    <xdr:to>
      <xdr:col>55</xdr:col>
      <xdr:colOff>50800</xdr:colOff>
      <xdr:row>58</xdr:row>
      <xdr:rowOff>154006</xdr:rowOff>
    </xdr:to>
    <xdr:sp macro="" textlink="">
      <xdr:nvSpPr>
        <xdr:cNvPr id="364" name="楕円 363"/>
        <xdr:cNvSpPr/>
      </xdr:nvSpPr>
      <xdr:spPr>
        <a:xfrm>
          <a:off x="10426700" y="999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11783</xdr:rowOff>
    </xdr:from>
    <xdr:ext cx="599010" cy="259045"/>
    <xdr:sp macro="" textlink="">
      <xdr:nvSpPr>
        <xdr:cNvPr id="365" name="普通建設事業費該当値テキスト"/>
        <xdr:cNvSpPr txBox="1"/>
      </xdr:nvSpPr>
      <xdr:spPr>
        <a:xfrm>
          <a:off x="10528300" y="978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41872</xdr:rowOff>
    </xdr:from>
    <xdr:to>
      <xdr:col>50</xdr:col>
      <xdr:colOff>165100</xdr:colOff>
      <xdr:row>58</xdr:row>
      <xdr:rowOff>143472</xdr:rowOff>
    </xdr:to>
    <xdr:sp macro="" textlink="">
      <xdr:nvSpPr>
        <xdr:cNvPr id="366" name="楕円 365"/>
        <xdr:cNvSpPr/>
      </xdr:nvSpPr>
      <xdr:spPr>
        <a:xfrm>
          <a:off x="9588500" y="99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159999</xdr:rowOff>
    </xdr:from>
    <xdr:ext cx="599010" cy="259045"/>
    <xdr:sp macro="" textlink="">
      <xdr:nvSpPr>
        <xdr:cNvPr id="367" name="テキスト ボックス 366"/>
        <xdr:cNvSpPr txBox="1"/>
      </xdr:nvSpPr>
      <xdr:spPr>
        <a:xfrm>
          <a:off x="9339795" y="976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48699</xdr:rowOff>
    </xdr:from>
    <xdr:to>
      <xdr:col>46</xdr:col>
      <xdr:colOff>38100</xdr:colOff>
      <xdr:row>58</xdr:row>
      <xdr:rowOff>150299</xdr:rowOff>
    </xdr:to>
    <xdr:sp macro="" textlink="">
      <xdr:nvSpPr>
        <xdr:cNvPr id="368" name="楕円 367"/>
        <xdr:cNvSpPr/>
      </xdr:nvSpPr>
      <xdr:spPr>
        <a:xfrm>
          <a:off x="8699500" y="999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166826</xdr:rowOff>
    </xdr:from>
    <xdr:ext cx="599010" cy="259045"/>
    <xdr:sp macro="" textlink="">
      <xdr:nvSpPr>
        <xdr:cNvPr id="369" name="テキスト ボックス 368"/>
        <xdr:cNvSpPr txBox="1"/>
      </xdr:nvSpPr>
      <xdr:spPr>
        <a:xfrm>
          <a:off x="8450795" y="976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19523</xdr:rowOff>
    </xdr:from>
    <xdr:to>
      <xdr:col>41</xdr:col>
      <xdr:colOff>101600</xdr:colOff>
      <xdr:row>58</xdr:row>
      <xdr:rowOff>121123</xdr:rowOff>
    </xdr:to>
    <xdr:sp macro="" textlink="">
      <xdr:nvSpPr>
        <xdr:cNvPr id="370" name="楕円 369"/>
        <xdr:cNvSpPr/>
      </xdr:nvSpPr>
      <xdr:spPr>
        <a:xfrm>
          <a:off x="7810500" y="99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137650</xdr:rowOff>
    </xdr:from>
    <xdr:ext cx="599010" cy="259045"/>
    <xdr:sp macro="" textlink="">
      <xdr:nvSpPr>
        <xdr:cNvPr id="371" name="テキスト ボックス 370"/>
        <xdr:cNvSpPr txBox="1"/>
      </xdr:nvSpPr>
      <xdr:spPr>
        <a:xfrm>
          <a:off x="7561795" y="973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34658</xdr:rowOff>
    </xdr:from>
    <xdr:to>
      <xdr:col>36</xdr:col>
      <xdr:colOff>165100</xdr:colOff>
      <xdr:row>58</xdr:row>
      <xdr:rowOff>136258</xdr:rowOff>
    </xdr:to>
    <xdr:sp macro="" textlink="">
      <xdr:nvSpPr>
        <xdr:cNvPr id="372" name="楕円 371"/>
        <xdr:cNvSpPr/>
      </xdr:nvSpPr>
      <xdr:spPr>
        <a:xfrm>
          <a:off x="6921500" y="997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152785</xdr:rowOff>
    </xdr:from>
    <xdr:ext cx="599010" cy="259045"/>
    <xdr:sp macro="" textlink="">
      <xdr:nvSpPr>
        <xdr:cNvPr id="373" name="テキスト ボックス 372"/>
        <xdr:cNvSpPr txBox="1"/>
      </xdr:nvSpPr>
      <xdr:spPr>
        <a:xfrm>
          <a:off x="6672795" y="975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125116</xdr:rowOff>
    </xdr:from>
    <xdr:to>
      <xdr:col>55</xdr:col>
      <xdr:colOff>0</xdr:colOff>
      <xdr:row>78</xdr:row>
      <xdr:rowOff>129894</xdr:rowOff>
    </xdr:to>
    <xdr:cxnSp macro="">
      <xdr:nvCxnSpPr>
        <xdr:cNvPr id="400" name="直線コネクタ 399"/>
        <xdr:cNvCxnSpPr/>
      </xdr:nvCxnSpPr>
      <xdr:spPr>
        <a:xfrm>
          <a:off x="9639300" y="13498216"/>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115385</xdr:rowOff>
    </xdr:from>
    <xdr:to>
      <xdr:col>50</xdr:col>
      <xdr:colOff>114300</xdr:colOff>
      <xdr:row>78</xdr:row>
      <xdr:rowOff>125116</xdr:rowOff>
    </xdr:to>
    <xdr:cxnSp macro="">
      <xdr:nvCxnSpPr>
        <xdr:cNvPr id="403" name="直線コネクタ 402"/>
        <xdr:cNvCxnSpPr/>
      </xdr:nvCxnSpPr>
      <xdr:spPr>
        <a:xfrm>
          <a:off x="8750300" y="13488485"/>
          <a:ext cx="8890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167239</xdr:rowOff>
    </xdr:from>
    <xdr:ext cx="534377" cy="259045"/>
    <xdr:sp macro="" textlink="">
      <xdr:nvSpPr>
        <xdr:cNvPr id="405" name="テキスト ボックス 404"/>
        <xdr:cNvSpPr txBox="1"/>
      </xdr:nvSpPr>
      <xdr:spPr>
        <a:xfrm>
          <a:off x="9372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115385</xdr:rowOff>
    </xdr:from>
    <xdr:to>
      <xdr:col>45</xdr:col>
      <xdr:colOff>177800</xdr:colOff>
      <xdr:row>78</xdr:row>
      <xdr:rowOff>121740</xdr:rowOff>
    </xdr:to>
    <xdr:cxnSp macro="">
      <xdr:nvCxnSpPr>
        <xdr:cNvPr id="406" name="直線コネクタ 405"/>
        <xdr:cNvCxnSpPr/>
      </xdr:nvCxnSpPr>
      <xdr:spPr>
        <a:xfrm flipV="1">
          <a:off x="7861300" y="13488485"/>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166769</xdr:rowOff>
    </xdr:from>
    <xdr:ext cx="534377" cy="259045"/>
    <xdr:sp macro="" textlink="">
      <xdr:nvSpPr>
        <xdr:cNvPr id="408" name="テキスト ボックス 407"/>
        <xdr:cNvSpPr txBox="1"/>
      </xdr:nvSpPr>
      <xdr:spPr>
        <a:xfrm>
          <a:off x="8483111" y="135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78567</xdr:rowOff>
    </xdr:from>
    <xdr:to>
      <xdr:col>41</xdr:col>
      <xdr:colOff>101600</xdr:colOff>
      <xdr:row>79</xdr:row>
      <xdr:rowOff>8717</xdr:rowOff>
    </xdr:to>
    <xdr:sp macro="" textlink="">
      <xdr:nvSpPr>
        <xdr:cNvPr id="409" name="フローチャート: 判断 408"/>
        <xdr:cNvSpPr/>
      </xdr:nvSpPr>
      <xdr:spPr>
        <a:xfrm>
          <a:off x="7810500" y="134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171294</xdr:rowOff>
    </xdr:from>
    <xdr:ext cx="534377" cy="259045"/>
    <xdr:sp macro="" textlink="">
      <xdr:nvSpPr>
        <xdr:cNvPr id="410" name="テキスト ボックス 409"/>
        <xdr:cNvSpPr txBox="1"/>
      </xdr:nvSpPr>
      <xdr:spPr>
        <a:xfrm>
          <a:off x="7594111" y="1354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79094</xdr:rowOff>
    </xdr:from>
    <xdr:to>
      <xdr:col>55</xdr:col>
      <xdr:colOff>50800</xdr:colOff>
      <xdr:row>79</xdr:row>
      <xdr:rowOff>9244</xdr:rowOff>
    </xdr:to>
    <xdr:sp macro="" textlink="">
      <xdr:nvSpPr>
        <xdr:cNvPr id="416" name="楕円 415"/>
        <xdr:cNvSpPr/>
      </xdr:nvSpPr>
      <xdr:spPr>
        <a:xfrm>
          <a:off x="10426700" y="1345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56148</xdr:rowOff>
    </xdr:from>
    <xdr:ext cx="534377" cy="259045"/>
    <xdr:sp macro="" textlink="">
      <xdr:nvSpPr>
        <xdr:cNvPr id="417" name="普通建設事業費 （ うち新規整備　）該当値テキスト"/>
        <xdr:cNvSpPr txBox="1"/>
      </xdr:nvSpPr>
      <xdr:spPr>
        <a:xfrm>
          <a:off x="10528300" y="1342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74316</xdr:rowOff>
    </xdr:from>
    <xdr:to>
      <xdr:col>50</xdr:col>
      <xdr:colOff>165100</xdr:colOff>
      <xdr:row>79</xdr:row>
      <xdr:rowOff>4466</xdr:rowOff>
    </xdr:to>
    <xdr:sp macro="" textlink="">
      <xdr:nvSpPr>
        <xdr:cNvPr id="418" name="楕円 417"/>
        <xdr:cNvSpPr/>
      </xdr:nvSpPr>
      <xdr:spPr>
        <a:xfrm>
          <a:off x="9588500" y="134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20993</xdr:rowOff>
    </xdr:from>
    <xdr:ext cx="534377" cy="259045"/>
    <xdr:sp macro="" textlink="">
      <xdr:nvSpPr>
        <xdr:cNvPr id="419" name="テキスト ボックス 418"/>
        <xdr:cNvSpPr txBox="1"/>
      </xdr:nvSpPr>
      <xdr:spPr>
        <a:xfrm>
          <a:off x="9372111" y="1322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64585</xdr:rowOff>
    </xdr:from>
    <xdr:to>
      <xdr:col>46</xdr:col>
      <xdr:colOff>38100</xdr:colOff>
      <xdr:row>78</xdr:row>
      <xdr:rowOff>166185</xdr:rowOff>
    </xdr:to>
    <xdr:sp macro="" textlink="">
      <xdr:nvSpPr>
        <xdr:cNvPr id="420" name="楕円 419"/>
        <xdr:cNvSpPr/>
      </xdr:nvSpPr>
      <xdr:spPr>
        <a:xfrm>
          <a:off x="8699500" y="134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11262</xdr:rowOff>
    </xdr:from>
    <xdr:ext cx="599010" cy="259045"/>
    <xdr:sp macro="" textlink="">
      <xdr:nvSpPr>
        <xdr:cNvPr id="421" name="テキスト ボックス 420"/>
        <xdr:cNvSpPr txBox="1"/>
      </xdr:nvSpPr>
      <xdr:spPr>
        <a:xfrm>
          <a:off x="8450795" y="1321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70940</xdr:rowOff>
    </xdr:from>
    <xdr:to>
      <xdr:col>41</xdr:col>
      <xdr:colOff>101600</xdr:colOff>
      <xdr:row>79</xdr:row>
      <xdr:rowOff>1090</xdr:rowOff>
    </xdr:to>
    <xdr:sp macro="" textlink="">
      <xdr:nvSpPr>
        <xdr:cNvPr id="422" name="楕円 421"/>
        <xdr:cNvSpPr/>
      </xdr:nvSpPr>
      <xdr:spPr>
        <a:xfrm>
          <a:off x="7810500" y="134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17617</xdr:rowOff>
    </xdr:from>
    <xdr:ext cx="534377" cy="259045"/>
    <xdr:sp macro="" textlink="">
      <xdr:nvSpPr>
        <xdr:cNvPr id="423" name="テキスト ボックス 422"/>
        <xdr:cNvSpPr txBox="1"/>
      </xdr:nvSpPr>
      <xdr:spPr>
        <a:xfrm>
          <a:off x="7594111" y="1321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26947</xdr:rowOff>
    </xdr:from>
    <xdr:to>
      <xdr:col>55</xdr:col>
      <xdr:colOff>0</xdr:colOff>
      <xdr:row>96</xdr:row>
      <xdr:rowOff>139799</xdr:rowOff>
    </xdr:to>
    <xdr:cxnSp macro="">
      <xdr:nvCxnSpPr>
        <xdr:cNvPr id="452" name="直線コネクタ 451"/>
        <xdr:cNvCxnSpPr/>
      </xdr:nvCxnSpPr>
      <xdr:spPr>
        <a:xfrm>
          <a:off x="9639300" y="16486147"/>
          <a:ext cx="838200" cy="1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87070</xdr:rowOff>
    </xdr:from>
    <xdr:ext cx="534377" cy="259045"/>
    <xdr:sp macro="" textlink="">
      <xdr:nvSpPr>
        <xdr:cNvPr id="453" name="普通建設事業費 （ うち更新整備　）平均値テキスト"/>
        <xdr:cNvSpPr txBox="1"/>
      </xdr:nvSpPr>
      <xdr:spPr>
        <a:xfrm>
          <a:off x="10528300" y="167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26947</xdr:rowOff>
    </xdr:from>
    <xdr:to>
      <xdr:col>50</xdr:col>
      <xdr:colOff>114300</xdr:colOff>
      <xdr:row>97</xdr:row>
      <xdr:rowOff>132381</xdr:rowOff>
    </xdr:to>
    <xdr:cxnSp macro="">
      <xdr:nvCxnSpPr>
        <xdr:cNvPr id="455" name="直線コネクタ 454"/>
        <xdr:cNvCxnSpPr/>
      </xdr:nvCxnSpPr>
      <xdr:spPr>
        <a:xfrm flipV="1">
          <a:off x="8750300" y="16486147"/>
          <a:ext cx="889000" cy="27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41865</xdr:rowOff>
    </xdr:from>
    <xdr:ext cx="534377" cy="259045"/>
    <xdr:sp macro="" textlink="">
      <xdr:nvSpPr>
        <xdr:cNvPr id="457" name="テキスト ボックス 456"/>
        <xdr:cNvSpPr txBox="1"/>
      </xdr:nvSpPr>
      <xdr:spPr>
        <a:xfrm>
          <a:off x="9372111" y="16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59062</xdr:rowOff>
    </xdr:from>
    <xdr:to>
      <xdr:col>45</xdr:col>
      <xdr:colOff>177800</xdr:colOff>
      <xdr:row>97</xdr:row>
      <xdr:rowOff>132381</xdr:rowOff>
    </xdr:to>
    <xdr:cxnSp macro="">
      <xdr:nvCxnSpPr>
        <xdr:cNvPr id="458" name="直線コネクタ 457"/>
        <xdr:cNvCxnSpPr/>
      </xdr:nvCxnSpPr>
      <xdr:spPr>
        <a:xfrm>
          <a:off x="7861300" y="16175362"/>
          <a:ext cx="889000" cy="58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86926</xdr:rowOff>
    </xdr:from>
    <xdr:ext cx="534377" cy="259045"/>
    <xdr:sp macro="" textlink="">
      <xdr:nvSpPr>
        <xdr:cNvPr id="460" name="テキスト ボックス 459"/>
        <xdr:cNvSpPr txBox="1"/>
      </xdr:nvSpPr>
      <xdr:spPr>
        <a:xfrm>
          <a:off x="8483111" y="168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70757</xdr:rowOff>
    </xdr:from>
    <xdr:to>
      <xdr:col>41</xdr:col>
      <xdr:colOff>101600</xdr:colOff>
      <xdr:row>98</xdr:row>
      <xdr:rowOff>907</xdr:rowOff>
    </xdr:to>
    <xdr:sp macro="" textlink="">
      <xdr:nvSpPr>
        <xdr:cNvPr id="461" name="フローチャート: 判断 460"/>
        <xdr:cNvSpPr/>
      </xdr:nvSpPr>
      <xdr:spPr>
        <a:xfrm>
          <a:off x="7810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163484</xdr:rowOff>
    </xdr:from>
    <xdr:ext cx="534377" cy="259045"/>
    <xdr:sp macro="" textlink="">
      <xdr:nvSpPr>
        <xdr:cNvPr id="462" name="テキスト ボックス 461"/>
        <xdr:cNvSpPr txBox="1"/>
      </xdr:nvSpPr>
      <xdr:spPr>
        <a:xfrm>
          <a:off x="7594111" y="167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88999</xdr:rowOff>
    </xdr:from>
    <xdr:to>
      <xdr:col>55</xdr:col>
      <xdr:colOff>50800</xdr:colOff>
      <xdr:row>97</xdr:row>
      <xdr:rowOff>19149</xdr:rowOff>
    </xdr:to>
    <xdr:sp macro="" textlink="">
      <xdr:nvSpPr>
        <xdr:cNvPr id="468" name="楕円 467"/>
        <xdr:cNvSpPr/>
      </xdr:nvSpPr>
      <xdr:spPr>
        <a:xfrm>
          <a:off x="10426700" y="165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111876</xdr:rowOff>
    </xdr:from>
    <xdr:ext cx="599010" cy="259045"/>
    <xdr:sp macro="" textlink="">
      <xdr:nvSpPr>
        <xdr:cNvPr id="469" name="普通建設事業費 （ うち更新整備　）該当値テキスト"/>
        <xdr:cNvSpPr txBox="1"/>
      </xdr:nvSpPr>
      <xdr:spPr>
        <a:xfrm>
          <a:off x="10528300" y="1639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147597</xdr:rowOff>
    </xdr:from>
    <xdr:to>
      <xdr:col>50</xdr:col>
      <xdr:colOff>165100</xdr:colOff>
      <xdr:row>96</xdr:row>
      <xdr:rowOff>77747</xdr:rowOff>
    </xdr:to>
    <xdr:sp macro="" textlink="">
      <xdr:nvSpPr>
        <xdr:cNvPr id="470" name="楕円 469"/>
        <xdr:cNvSpPr/>
      </xdr:nvSpPr>
      <xdr:spPr>
        <a:xfrm>
          <a:off x="9588500" y="1643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94274</xdr:rowOff>
    </xdr:from>
    <xdr:ext cx="599010" cy="259045"/>
    <xdr:sp macro="" textlink="">
      <xdr:nvSpPr>
        <xdr:cNvPr id="471" name="テキスト ボックス 470"/>
        <xdr:cNvSpPr txBox="1"/>
      </xdr:nvSpPr>
      <xdr:spPr>
        <a:xfrm>
          <a:off x="9339795" y="162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81581</xdr:rowOff>
    </xdr:from>
    <xdr:to>
      <xdr:col>46</xdr:col>
      <xdr:colOff>38100</xdr:colOff>
      <xdr:row>98</xdr:row>
      <xdr:rowOff>11731</xdr:rowOff>
    </xdr:to>
    <xdr:sp macro="" textlink="">
      <xdr:nvSpPr>
        <xdr:cNvPr id="472" name="楕円 471"/>
        <xdr:cNvSpPr/>
      </xdr:nvSpPr>
      <xdr:spPr>
        <a:xfrm>
          <a:off x="8699500" y="1671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28258</xdr:rowOff>
    </xdr:from>
    <xdr:ext cx="534377" cy="259045"/>
    <xdr:sp macro="" textlink="">
      <xdr:nvSpPr>
        <xdr:cNvPr id="473" name="テキスト ボックス 472"/>
        <xdr:cNvSpPr txBox="1"/>
      </xdr:nvSpPr>
      <xdr:spPr>
        <a:xfrm>
          <a:off x="8483111" y="164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8262</xdr:rowOff>
    </xdr:from>
    <xdr:to>
      <xdr:col>41</xdr:col>
      <xdr:colOff>101600</xdr:colOff>
      <xdr:row>94</xdr:row>
      <xdr:rowOff>109862</xdr:rowOff>
    </xdr:to>
    <xdr:sp macro="" textlink="">
      <xdr:nvSpPr>
        <xdr:cNvPr id="474" name="楕円 473"/>
        <xdr:cNvSpPr/>
      </xdr:nvSpPr>
      <xdr:spPr>
        <a:xfrm>
          <a:off x="7810500" y="161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126389</xdr:rowOff>
    </xdr:from>
    <xdr:ext cx="599010" cy="259045"/>
    <xdr:sp macro="" textlink="">
      <xdr:nvSpPr>
        <xdr:cNvPr id="475" name="テキスト ボックス 474"/>
        <xdr:cNvSpPr txBox="1"/>
      </xdr:nvSpPr>
      <xdr:spPr>
        <a:xfrm>
          <a:off x="7561795" y="158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31153</xdr:rowOff>
    </xdr:from>
    <xdr:to>
      <xdr:col>85</xdr:col>
      <xdr:colOff>127000</xdr:colOff>
      <xdr:row>39</xdr:row>
      <xdr:rowOff>33494</xdr:rowOff>
    </xdr:to>
    <xdr:cxnSp macro="">
      <xdr:nvCxnSpPr>
        <xdr:cNvPr id="504" name="直線コネクタ 503"/>
        <xdr:cNvCxnSpPr/>
      </xdr:nvCxnSpPr>
      <xdr:spPr>
        <a:xfrm flipV="1">
          <a:off x="15481300" y="6717703"/>
          <a:ext cx="8382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33494</xdr:rowOff>
    </xdr:from>
    <xdr:to>
      <xdr:col>81</xdr:col>
      <xdr:colOff>50800</xdr:colOff>
      <xdr:row>39</xdr:row>
      <xdr:rowOff>40265</xdr:rowOff>
    </xdr:to>
    <xdr:cxnSp macro="">
      <xdr:nvCxnSpPr>
        <xdr:cNvPr id="507" name="直線コネクタ 506"/>
        <xdr:cNvCxnSpPr/>
      </xdr:nvCxnSpPr>
      <xdr:spPr>
        <a:xfrm flipV="1">
          <a:off x="14592300" y="6720044"/>
          <a:ext cx="889000" cy="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40265</xdr:rowOff>
    </xdr:from>
    <xdr:to>
      <xdr:col>76</xdr:col>
      <xdr:colOff>114300</xdr:colOff>
      <xdr:row>39</xdr:row>
      <xdr:rowOff>44397</xdr:rowOff>
    </xdr:to>
    <xdr:cxnSp macro="">
      <xdr:nvCxnSpPr>
        <xdr:cNvPr id="510" name="直線コネクタ 509"/>
        <xdr:cNvCxnSpPr/>
      </xdr:nvCxnSpPr>
      <xdr:spPr>
        <a:xfrm flipV="1">
          <a:off x="13703300" y="6726815"/>
          <a:ext cx="8890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44235</xdr:rowOff>
    </xdr:from>
    <xdr:to>
      <xdr:col>71</xdr:col>
      <xdr:colOff>177800</xdr:colOff>
      <xdr:row>39</xdr:row>
      <xdr:rowOff>44397</xdr:rowOff>
    </xdr:to>
    <xdr:cxnSp macro="">
      <xdr:nvCxnSpPr>
        <xdr:cNvPr id="513" name="直線コネクタ 512"/>
        <xdr:cNvCxnSpPr/>
      </xdr:nvCxnSpPr>
      <xdr:spPr>
        <a:xfrm>
          <a:off x="12814300" y="6730785"/>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153918</xdr:rowOff>
    </xdr:from>
    <xdr:to>
      <xdr:col>72</xdr:col>
      <xdr:colOff>38100</xdr:colOff>
      <xdr:row>39</xdr:row>
      <xdr:rowOff>84068</xdr:rowOff>
    </xdr:to>
    <xdr:sp macro="" textlink="">
      <xdr:nvSpPr>
        <xdr:cNvPr id="514" name="フローチャート: 判断 513"/>
        <xdr:cNvSpPr/>
      </xdr:nvSpPr>
      <xdr:spPr>
        <a:xfrm>
          <a:off x="13652500" y="66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100595</xdr:rowOff>
    </xdr:from>
    <xdr:ext cx="469744" cy="259045"/>
    <xdr:sp macro="" textlink="">
      <xdr:nvSpPr>
        <xdr:cNvPr id="515" name="テキスト ボックス 514"/>
        <xdr:cNvSpPr txBox="1"/>
      </xdr:nvSpPr>
      <xdr:spPr>
        <a:xfrm>
          <a:off x="13468428" y="644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148001</xdr:rowOff>
    </xdr:from>
    <xdr:to>
      <xdr:col>67</xdr:col>
      <xdr:colOff>101600</xdr:colOff>
      <xdr:row>39</xdr:row>
      <xdr:rowOff>78151</xdr:rowOff>
    </xdr:to>
    <xdr:sp macro="" textlink="">
      <xdr:nvSpPr>
        <xdr:cNvPr id="516" name="フローチャート: 判断 515"/>
        <xdr:cNvSpPr/>
      </xdr:nvSpPr>
      <xdr:spPr>
        <a:xfrm>
          <a:off x="12763500" y="666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94678</xdr:rowOff>
    </xdr:from>
    <xdr:ext cx="469744" cy="259045"/>
    <xdr:sp macro="" textlink="">
      <xdr:nvSpPr>
        <xdr:cNvPr id="517" name="テキスト ボックス 516"/>
        <xdr:cNvSpPr txBox="1"/>
      </xdr:nvSpPr>
      <xdr:spPr>
        <a:xfrm>
          <a:off x="12579428" y="6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151803</xdr:rowOff>
    </xdr:from>
    <xdr:to>
      <xdr:col>85</xdr:col>
      <xdr:colOff>177800</xdr:colOff>
      <xdr:row>39</xdr:row>
      <xdr:rowOff>81953</xdr:rowOff>
    </xdr:to>
    <xdr:sp macro="" textlink="">
      <xdr:nvSpPr>
        <xdr:cNvPr id="523" name="楕円 522"/>
        <xdr:cNvSpPr/>
      </xdr:nvSpPr>
      <xdr:spPr>
        <a:xfrm>
          <a:off x="16268700" y="666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469744" cy="259045"/>
    <xdr:sp macro="" textlink="">
      <xdr:nvSpPr>
        <xdr:cNvPr id="524" name="災害復旧事業費該当値テキスト"/>
        <xdr:cNvSpPr txBox="1"/>
      </xdr:nvSpPr>
      <xdr:spPr>
        <a:xfrm>
          <a:off x="16370300" y="664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154144</xdr:rowOff>
    </xdr:from>
    <xdr:to>
      <xdr:col>81</xdr:col>
      <xdr:colOff>101600</xdr:colOff>
      <xdr:row>39</xdr:row>
      <xdr:rowOff>84294</xdr:rowOff>
    </xdr:to>
    <xdr:sp macro="" textlink="">
      <xdr:nvSpPr>
        <xdr:cNvPr id="525" name="楕円 524"/>
        <xdr:cNvSpPr/>
      </xdr:nvSpPr>
      <xdr:spPr>
        <a:xfrm>
          <a:off x="15430500" y="66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75421</xdr:rowOff>
    </xdr:from>
    <xdr:ext cx="469744" cy="259045"/>
    <xdr:sp macro="" textlink="">
      <xdr:nvSpPr>
        <xdr:cNvPr id="526" name="テキスト ボックス 525"/>
        <xdr:cNvSpPr txBox="1"/>
      </xdr:nvSpPr>
      <xdr:spPr>
        <a:xfrm>
          <a:off x="15246428" y="67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160915</xdr:rowOff>
    </xdr:from>
    <xdr:to>
      <xdr:col>76</xdr:col>
      <xdr:colOff>165100</xdr:colOff>
      <xdr:row>39</xdr:row>
      <xdr:rowOff>91065</xdr:rowOff>
    </xdr:to>
    <xdr:sp macro="" textlink="">
      <xdr:nvSpPr>
        <xdr:cNvPr id="527" name="楕円 526"/>
        <xdr:cNvSpPr/>
      </xdr:nvSpPr>
      <xdr:spPr>
        <a:xfrm>
          <a:off x="14541500" y="66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82192</xdr:rowOff>
    </xdr:from>
    <xdr:ext cx="469744" cy="259045"/>
    <xdr:sp macro="" textlink="">
      <xdr:nvSpPr>
        <xdr:cNvPr id="528" name="テキスト ボックス 527"/>
        <xdr:cNvSpPr txBox="1"/>
      </xdr:nvSpPr>
      <xdr:spPr>
        <a:xfrm>
          <a:off x="14357428" y="676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165047</xdr:rowOff>
    </xdr:from>
    <xdr:to>
      <xdr:col>72</xdr:col>
      <xdr:colOff>38100</xdr:colOff>
      <xdr:row>39</xdr:row>
      <xdr:rowOff>95197</xdr:rowOff>
    </xdr:to>
    <xdr:sp macro="" textlink="">
      <xdr:nvSpPr>
        <xdr:cNvPr id="529" name="楕円 528"/>
        <xdr:cNvSpPr/>
      </xdr:nvSpPr>
      <xdr:spPr>
        <a:xfrm>
          <a:off x="13652500" y="66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86324</xdr:rowOff>
    </xdr:from>
    <xdr:ext cx="313932" cy="259045"/>
    <xdr:sp macro="" textlink="">
      <xdr:nvSpPr>
        <xdr:cNvPr id="530" name="テキスト ボックス 529"/>
        <xdr:cNvSpPr txBox="1"/>
      </xdr:nvSpPr>
      <xdr:spPr>
        <a:xfrm>
          <a:off x="13546333" y="67728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164885</xdr:rowOff>
    </xdr:from>
    <xdr:to>
      <xdr:col>67</xdr:col>
      <xdr:colOff>101600</xdr:colOff>
      <xdr:row>39</xdr:row>
      <xdr:rowOff>95035</xdr:rowOff>
    </xdr:to>
    <xdr:sp macro="" textlink="">
      <xdr:nvSpPr>
        <xdr:cNvPr id="531" name="楕円 530"/>
        <xdr:cNvSpPr/>
      </xdr:nvSpPr>
      <xdr:spPr>
        <a:xfrm>
          <a:off x="12763500" y="66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86162</xdr:rowOff>
    </xdr:from>
    <xdr:ext cx="378565" cy="259045"/>
    <xdr:sp macro="" textlink="">
      <xdr:nvSpPr>
        <xdr:cNvPr id="532" name="テキスト ボックス 531"/>
        <xdr:cNvSpPr txBox="1"/>
      </xdr:nvSpPr>
      <xdr:spPr>
        <a:xfrm>
          <a:off x="12625017" y="6772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57015</xdr:rowOff>
    </xdr:from>
    <xdr:to>
      <xdr:col>85</xdr:col>
      <xdr:colOff>127000</xdr:colOff>
      <xdr:row>74</xdr:row>
      <xdr:rowOff>76474</xdr:rowOff>
    </xdr:to>
    <xdr:cxnSp macro="">
      <xdr:nvCxnSpPr>
        <xdr:cNvPr id="608" name="直線コネクタ 607"/>
        <xdr:cNvCxnSpPr/>
      </xdr:nvCxnSpPr>
      <xdr:spPr>
        <a:xfrm flipV="1">
          <a:off x="15481300" y="12744315"/>
          <a:ext cx="838200" cy="1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09" name="公債費平均値テキスト"/>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76474</xdr:rowOff>
    </xdr:from>
    <xdr:to>
      <xdr:col>81</xdr:col>
      <xdr:colOff>50800</xdr:colOff>
      <xdr:row>74</xdr:row>
      <xdr:rowOff>85668</xdr:rowOff>
    </xdr:to>
    <xdr:cxnSp macro="">
      <xdr:nvCxnSpPr>
        <xdr:cNvPr id="611" name="直線コネクタ 610"/>
        <xdr:cNvCxnSpPr/>
      </xdr:nvCxnSpPr>
      <xdr:spPr>
        <a:xfrm flipV="1">
          <a:off x="14592300" y="12763774"/>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37481</xdr:rowOff>
    </xdr:from>
    <xdr:ext cx="534377" cy="259045"/>
    <xdr:sp macro="" textlink="">
      <xdr:nvSpPr>
        <xdr:cNvPr id="613" name="テキスト ボックス 612"/>
        <xdr:cNvSpPr txBox="1"/>
      </xdr:nvSpPr>
      <xdr:spPr>
        <a:xfrm>
          <a:off x="15214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85668</xdr:rowOff>
    </xdr:from>
    <xdr:to>
      <xdr:col>76</xdr:col>
      <xdr:colOff>114300</xdr:colOff>
      <xdr:row>74</xdr:row>
      <xdr:rowOff>122491</xdr:rowOff>
    </xdr:to>
    <xdr:cxnSp macro="">
      <xdr:nvCxnSpPr>
        <xdr:cNvPr id="614" name="直線コネクタ 613"/>
        <xdr:cNvCxnSpPr/>
      </xdr:nvCxnSpPr>
      <xdr:spPr>
        <a:xfrm flipV="1">
          <a:off x="13703300" y="12772968"/>
          <a:ext cx="889000" cy="3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40220</xdr:rowOff>
    </xdr:from>
    <xdr:ext cx="534377" cy="259045"/>
    <xdr:sp macro="" textlink="">
      <xdr:nvSpPr>
        <xdr:cNvPr id="616" name="テキスト ボックス 615"/>
        <xdr:cNvSpPr txBox="1"/>
      </xdr:nvSpPr>
      <xdr:spPr>
        <a:xfrm>
          <a:off x="14325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122491</xdr:rowOff>
    </xdr:from>
    <xdr:to>
      <xdr:col>71</xdr:col>
      <xdr:colOff>177800</xdr:colOff>
      <xdr:row>74</xdr:row>
      <xdr:rowOff>140798</xdr:rowOff>
    </xdr:to>
    <xdr:cxnSp macro="">
      <xdr:nvCxnSpPr>
        <xdr:cNvPr id="617" name="直線コネクタ 616"/>
        <xdr:cNvCxnSpPr/>
      </xdr:nvCxnSpPr>
      <xdr:spPr>
        <a:xfrm flipV="1">
          <a:off x="12814300" y="12809791"/>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18" name="フローチャート: 判断 617"/>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22705</xdr:rowOff>
    </xdr:from>
    <xdr:ext cx="534377" cy="259045"/>
    <xdr:sp macro="" textlink="">
      <xdr:nvSpPr>
        <xdr:cNvPr id="619" name="テキスト ボックス 618"/>
        <xdr:cNvSpPr txBox="1"/>
      </xdr:nvSpPr>
      <xdr:spPr>
        <a:xfrm>
          <a:off x="13436111" y="132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20" name="フローチャート: 判断 619"/>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14012</xdr:rowOff>
    </xdr:from>
    <xdr:ext cx="534377" cy="259045"/>
    <xdr:sp macro="" textlink="">
      <xdr:nvSpPr>
        <xdr:cNvPr id="621" name="テキスト ボックス 620"/>
        <xdr:cNvSpPr txBox="1"/>
      </xdr:nvSpPr>
      <xdr:spPr>
        <a:xfrm>
          <a:off x="12547111" y="132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6215</xdr:rowOff>
    </xdr:from>
    <xdr:to>
      <xdr:col>85</xdr:col>
      <xdr:colOff>177800</xdr:colOff>
      <xdr:row>74</xdr:row>
      <xdr:rowOff>107815</xdr:rowOff>
    </xdr:to>
    <xdr:sp macro="" textlink="">
      <xdr:nvSpPr>
        <xdr:cNvPr id="627" name="楕円 626"/>
        <xdr:cNvSpPr/>
      </xdr:nvSpPr>
      <xdr:spPr>
        <a:xfrm>
          <a:off x="16268700" y="1269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29092</xdr:rowOff>
    </xdr:from>
    <xdr:ext cx="599010" cy="259045"/>
    <xdr:sp macro="" textlink="">
      <xdr:nvSpPr>
        <xdr:cNvPr id="628" name="公債費該当値テキスト"/>
        <xdr:cNvSpPr txBox="1"/>
      </xdr:nvSpPr>
      <xdr:spPr>
        <a:xfrm>
          <a:off x="16370300" y="125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25674</xdr:rowOff>
    </xdr:from>
    <xdr:to>
      <xdr:col>81</xdr:col>
      <xdr:colOff>101600</xdr:colOff>
      <xdr:row>74</xdr:row>
      <xdr:rowOff>127274</xdr:rowOff>
    </xdr:to>
    <xdr:sp macro="" textlink="">
      <xdr:nvSpPr>
        <xdr:cNvPr id="629" name="楕円 628"/>
        <xdr:cNvSpPr/>
      </xdr:nvSpPr>
      <xdr:spPr>
        <a:xfrm>
          <a:off x="15430500" y="1271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143801</xdr:rowOff>
    </xdr:from>
    <xdr:ext cx="599010" cy="259045"/>
    <xdr:sp macro="" textlink="">
      <xdr:nvSpPr>
        <xdr:cNvPr id="630" name="テキスト ボックス 629"/>
        <xdr:cNvSpPr txBox="1"/>
      </xdr:nvSpPr>
      <xdr:spPr>
        <a:xfrm>
          <a:off x="15181795" y="1248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34868</xdr:rowOff>
    </xdr:from>
    <xdr:to>
      <xdr:col>76</xdr:col>
      <xdr:colOff>165100</xdr:colOff>
      <xdr:row>74</xdr:row>
      <xdr:rowOff>136468</xdr:rowOff>
    </xdr:to>
    <xdr:sp macro="" textlink="">
      <xdr:nvSpPr>
        <xdr:cNvPr id="631" name="楕円 630"/>
        <xdr:cNvSpPr/>
      </xdr:nvSpPr>
      <xdr:spPr>
        <a:xfrm>
          <a:off x="14541500" y="1272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152995</xdr:rowOff>
    </xdr:from>
    <xdr:ext cx="599010" cy="259045"/>
    <xdr:sp macro="" textlink="">
      <xdr:nvSpPr>
        <xdr:cNvPr id="632" name="テキスト ボックス 631"/>
        <xdr:cNvSpPr txBox="1"/>
      </xdr:nvSpPr>
      <xdr:spPr>
        <a:xfrm>
          <a:off x="14292795" y="1249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71691</xdr:rowOff>
    </xdr:from>
    <xdr:to>
      <xdr:col>72</xdr:col>
      <xdr:colOff>38100</xdr:colOff>
      <xdr:row>75</xdr:row>
      <xdr:rowOff>1841</xdr:rowOff>
    </xdr:to>
    <xdr:sp macro="" textlink="">
      <xdr:nvSpPr>
        <xdr:cNvPr id="633" name="楕円 632"/>
        <xdr:cNvSpPr/>
      </xdr:nvSpPr>
      <xdr:spPr>
        <a:xfrm>
          <a:off x="13652500" y="1275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18368</xdr:rowOff>
    </xdr:from>
    <xdr:ext cx="599010" cy="259045"/>
    <xdr:sp macro="" textlink="">
      <xdr:nvSpPr>
        <xdr:cNvPr id="634" name="テキスト ボックス 633"/>
        <xdr:cNvSpPr txBox="1"/>
      </xdr:nvSpPr>
      <xdr:spPr>
        <a:xfrm>
          <a:off x="13403795" y="1253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89998</xdr:rowOff>
    </xdr:from>
    <xdr:to>
      <xdr:col>67</xdr:col>
      <xdr:colOff>101600</xdr:colOff>
      <xdr:row>75</xdr:row>
      <xdr:rowOff>20148</xdr:rowOff>
    </xdr:to>
    <xdr:sp macro="" textlink="">
      <xdr:nvSpPr>
        <xdr:cNvPr id="635" name="楕円 634"/>
        <xdr:cNvSpPr/>
      </xdr:nvSpPr>
      <xdr:spPr>
        <a:xfrm>
          <a:off x="12763500" y="127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36675</xdr:rowOff>
    </xdr:from>
    <xdr:ext cx="599010" cy="259045"/>
    <xdr:sp macro="" textlink="">
      <xdr:nvSpPr>
        <xdr:cNvPr id="636" name="テキスト ボックス 635"/>
        <xdr:cNvSpPr txBox="1"/>
      </xdr:nvSpPr>
      <xdr:spPr>
        <a:xfrm>
          <a:off x="12514795" y="1255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16923</xdr:rowOff>
    </xdr:from>
    <xdr:to>
      <xdr:col>85</xdr:col>
      <xdr:colOff>127000</xdr:colOff>
      <xdr:row>99</xdr:row>
      <xdr:rowOff>35147</xdr:rowOff>
    </xdr:to>
    <xdr:cxnSp macro="">
      <xdr:nvCxnSpPr>
        <xdr:cNvPr id="665" name="直線コネクタ 664"/>
        <xdr:cNvCxnSpPr/>
      </xdr:nvCxnSpPr>
      <xdr:spPr>
        <a:xfrm flipV="1">
          <a:off x="15481300" y="16990473"/>
          <a:ext cx="8382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35140</xdr:rowOff>
    </xdr:from>
    <xdr:to>
      <xdr:col>81</xdr:col>
      <xdr:colOff>50800</xdr:colOff>
      <xdr:row>99</xdr:row>
      <xdr:rowOff>35147</xdr:rowOff>
    </xdr:to>
    <xdr:cxnSp macro="">
      <xdr:nvCxnSpPr>
        <xdr:cNvPr id="668" name="直線コネクタ 667"/>
        <xdr:cNvCxnSpPr/>
      </xdr:nvCxnSpPr>
      <xdr:spPr>
        <a:xfrm>
          <a:off x="14592300" y="17008690"/>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35140</xdr:rowOff>
    </xdr:from>
    <xdr:to>
      <xdr:col>76</xdr:col>
      <xdr:colOff>114300</xdr:colOff>
      <xdr:row>99</xdr:row>
      <xdr:rowOff>35294</xdr:rowOff>
    </xdr:to>
    <xdr:cxnSp macro="">
      <xdr:nvCxnSpPr>
        <xdr:cNvPr id="671" name="直線コネクタ 670"/>
        <xdr:cNvCxnSpPr/>
      </xdr:nvCxnSpPr>
      <xdr:spPr>
        <a:xfrm flipV="1">
          <a:off x="13703300" y="17008690"/>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35294</xdr:rowOff>
    </xdr:from>
    <xdr:to>
      <xdr:col>71</xdr:col>
      <xdr:colOff>177800</xdr:colOff>
      <xdr:row>99</xdr:row>
      <xdr:rowOff>35358</xdr:rowOff>
    </xdr:to>
    <xdr:cxnSp macro="">
      <xdr:nvCxnSpPr>
        <xdr:cNvPr id="674" name="直線コネクタ 673"/>
        <xdr:cNvCxnSpPr/>
      </xdr:nvCxnSpPr>
      <xdr:spPr>
        <a:xfrm flipV="1">
          <a:off x="12814300" y="17008844"/>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122507</xdr:rowOff>
    </xdr:from>
    <xdr:to>
      <xdr:col>72</xdr:col>
      <xdr:colOff>38100</xdr:colOff>
      <xdr:row>99</xdr:row>
      <xdr:rowOff>52657</xdr:rowOff>
    </xdr:to>
    <xdr:sp macro="" textlink="">
      <xdr:nvSpPr>
        <xdr:cNvPr id="675" name="フローチャート: 判断 674"/>
        <xdr:cNvSpPr/>
      </xdr:nvSpPr>
      <xdr:spPr>
        <a:xfrm>
          <a:off x="13652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69184</xdr:rowOff>
    </xdr:from>
    <xdr:ext cx="534377" cy="259045"/>
    <xdr:sp macro="" textlink="">
      <xdr:nvSpPr>
        <xdr:cNvPr id="676" name="テキスト ボックス 675"/>
        <xdr:cNvSpPr txBox="1"/>
      </xdr:nvSpPr>
      <xdr:spPr>
        <a:xfrm>
          <a:off x="13436111" y="166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112415</xdr:rowOff>
    </xdr:from>
    <xdr:to>
      <xdr:col>67</xdr:col>
      <xdr:colOff>101600</xdr:colOff>
      <xdr:row>99</xdr:row>
      <xdr:rowOff>42565</xdr:rowOff>
    </xdr:to>
    <xdr:sp macro="" textlink="">
      <xdr:nvSpPr>
        <xdr:cNvPr id="677" name="フローチャート: 判断 676"/>
        <xdr:cNvSpPr/>
      </xdr:nvSpPr>
      <xdr:spPr>
        <a:xfrm>
          <a:off x="12763500" y="1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59092</xdr:rowOff>
    </xdr:from>
    <xdr:ext cx="534377" cy="259045"/>
    <xdr:sp macro="" textlink="">
      <xdr:nvSpPr>
        <xdr:cNvPr id="678" name="テキスト ボックス 677"/>
        <xdr:cNvSpPr txBox="1"/>
      </xdr:nvSpPr>
      <xdr:spPr>
        <a:xfrm>
          <a:off x="12547111" y="166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137573</xdr:rowOff>
    </xdr:from>
    <xdr:to>
      <xdr:col>85</xdr:col>
      <xdr:colOff>177800</xdr:colOff>
      <xdr:row>99</xdr:row>
      <xdr:rowOff>67723</xdr:rowOff>
    </xdr:to>
    <xdr:sp macro="" textlink="">
      <xdr:nvSpPr>
        <xdr:cNvPr id="684" name="楕円 683"/>
        <xdr:cNvSpPr/>
      </xdr:nvSpPr>
      <xdr:spPr>
        <a:xfrm>
          <a:off x="16268700" y="1693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103963</xdr:rowOff>
    </xdr:from>
    <xdr:ext cx="534377" cy="259045"/>
    <xdr:sp macro="" textlink="">
      <xdr:nvSpPr>
        <xdr:cNvPr id="685" name="積立金該当値テキスト"/>
        <xdr:cNvSpPr txBox="1"/>
      </xdr:nvSpPr>
      <xdr:spPr>
        <a:xfrm>
          <a:off x="16370300" y="1690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155797</xdr:rowOff>
    </xdr:from>
    <xdr:to>
      <xdr:col>81</xdr:col>
      <xdr:colOff>101600</xdr:colOff>
      <xdr:row>99</xdr:row>
      <xdr:rowOff>85947</xdr:rowOff>
    </xdr:to>
    <xdr:sp macro="" textlink="">
      <xdr:nvSpPr>
        <xdr:cNvPr id="686" name="楕円 685"/>
        <xdr:cNvSpPr/>
      </xdr:nvSpPr>
      <xdr:spPr>
        <a:xfrm>
          <a:off x="15430500" y="1695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77074</xdr:rowOff>
    </xdr:from>
    <xdr:ext cx="469744" cy="259045"/>
    <xdr:sp macro="" textlink="">
      <xdr:nvSpPr>
        <xdr:cNvPr id="687" name="テキスト ボックス 686"/>
        <xdr:cNvSpPr txBox="1"/>
      </xdr:nvSpPr>
      <xdr:spPr>
        <a:xfrm>
          <a:off x="15246428" y="1705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155790</xdr:rowOff>
    </xdr:from>
    <xdr:to>
      <xdr:col>76</xdr:col>
      <xdr:colOff>165100</xdr:colOff>
      <xdr:row>99</xdr:row>
      <xdr:rowOff>85940</xdr:rowOff>
    </xdr:to>
    <xdr:sp macro="" textlink="">
      <xdr:nvSpPr>
        <xdr:cNvPr id="688" name="楕円 687"/>
        <xdr:cNvSpPr/>
      </xdr:nvSpPr>
      <xdr:spPr>
        <a:xfrm>
          <a:off x="14541500" y="169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77067</xdr:rowOff>
    </xdr:from>
    <xdr:ext cx="469744" cy="259045"/>
    <xdr:sp macro="" textlink="">
      <xdr:nvSpPr>
        <xdr:cNvPr id="689" name="テキスト ボックス 688"/>
        <xdr:cNvSpPr txBox="1"/>
      </xdr:nvSpPr>
      <xdr:spPr>
        <a:xfrm>
          <a:off x="14357428" y="1705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155944</xdr:rowOff>
    </xdr:from>
    <xdr:to>
      <xdr:col>72</xdr:col>
      <xdr:colOff>38100</xdr:colOff>
      <xdr:row>99</xdr:row>
      <xdr:rowOff>86094</xdr:rowOff>
    </xdr:to>
    <xdr:sp macro="" textlink="">
      <xdr:nvSpPr>
        <xdr:cNvPr id="690" name="楕円 689"/>
        <xdr:cNvSpPr/>
      </xdr:nvSpPr>
      <xdr:spPr>
        <a:xfrm>
          <a:off x="13652500" y="1695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77221</xdr:rowOff>
    </xdr:from>
    <xdr:ext cx="469744" cy="259045"/>
    <xdr:sp macro="" textlink="">
      <xdr:nvSpPr>
        <xdr:cNvPr id="691" name="テキスト ボックス 690"/>
        <xdr:cNvSpPr txBox="1"/>
      </xdr:nvSpPr>
      <xdr:spPr>
        <a:xfrm>
          <a:off x="13468428" y="1705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156008</xdr:rowOff>
    </xdr:from>
    <xdr:to>
      <xdr:col>67</xdr:col>
      <xdr:colOff>101600</xdr:colOff>
      <xdr:row>99</xdr:row>
      <xdr:rowOff>86158</xdr:rowOff>
    </xdr:to>
    <xdr:sp macro="" textlink="">
      <xdr:nvSpPr>
        <xdr:cNvPr id="692" name="楕円 691"/>
        <xdr:cNvSpPr/>
      </xdr:nvSpPr>
      <xdr:spPr>
        <a:xfrm>
          <a:off x="12763500" y="169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77285</xdr:rowOff>
    </xdr:from>
    <xdr:ext cx="469744" cy="259045"/>
    <xdr:sp macro="" textlink="">
      <xdr:nvSpPr>
        <xdr:cNvPr id="693" name="テキスト ボックス 692"/>
        <xdr:cNvSpPr txBox="1"/>
      </xdr:nvSpPr>
      <xdr:spPr>
        <a:xfrm>
          <a:off x="12579428" y="1705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30" name="フローチャート: 判断 72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31" name="テキスト ボックス 730"/>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32" name="フローチャート: 判断 731"/>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71467</xdr:rowOff>
    </xdr:from>
    <xdr:ext cx="469744" cy="259045"/>
    <xdr:sp macro="" textlink="">
      <xdr:nvSpPr>
        <xdr:cNvPr id="733" name="テキスト ボックス 732"/>
        <xdr:cNvSpPr txBox="1"/>
      </xdr:nvSpPr>
      <xdr:spPr>
        <a:xfrm>
          <a:off x="18421428"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79" name="直線コネクタ 77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82" name="直線コネクタ 78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85" name="直線コネクタ 78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88" name="直線コネクタ 78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40405</xdr:rowOff>
    </xdr:from>
    <xdr:to>
      <xdr:col>102</xdr:col>
      <xdr:colOff>165100</xdr:colOff>
      <xdr:row>59</xdr:row>
      <xdr:rowOff>142005</xdr:rowOff>
    </xdr:to>
    <xdr:sp macro="" textlink="">
      <xdr:nvSpPr>
        <xdr:cNvPr id="789" name="フローチャート: 判断 788"/>
        <xdr:cNvSpPr/>
      </xdr:nvSpPr>
      <xdr:spPr>
        <a:xfrm>
          <a:off x="19494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158532</xdr:rowOff>
    </xdr:from>
    <xdr:ext cx="469744" cy="259045"/>
    <xdr:sp macro="" textlink="">
      <xdr:nvSpPr>
        <xdr:cNvPr id="790" name="テキスト ボックス 789"/>
        <xdr:cNvSpPr txBox="1"/>
      </xdr:nvSpPr>
      <xdr:spPr>
        <a:xfrm>
          <a:off x="19310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38209</xdr:rowOff>
    </xdr:from>
    <xdr:to>
      <xdr:col>98</xdr:col>
      <xdr:colOff>38100</xdr:colOff>
      <xdr:row>59</xdr:row>
      <xdr:rowOff>139809</xdr:rowOff>
    </xdr:to>
    <xdr:sp macro="" textlink="">
      <xdr:nvSpPr>
        <xdr:cNvPr id="791" name="フローチャート: 判断 790"/>
        <xdr:cNvSpPr/>
      </xdr:nvSpPr>
      <xdr:spPr>
        <a:xfrm>
          <a:off x="18605500" y="101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156336</xdr:rowOff>
    </xdr:from>
    <xdr:ext cx="469744" cy="259045"/>
    <xdr:sp macro="" textlink="">
      <xdr:nvSpPr>
        <xdr:cNvPr id="792" name="テキスト ボックス 791"/>
        <xdr:cNvSpPr txBox="1"/>
      </xdr:nvSpPr>
      <xdr:spPr>
        <a:xfrm>
          <a:off x="18421428" y="99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798" name="楕円 79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249299" cy="259045"/>
    <xdr:sp macro="" textlink="">
      <xdr:nvSpPr>
        <xdr:cNvPr id="799" name="貸付金該当値テキスト"/>
        <xdr:cNvSpPr txBox="1"/>
      </xdr:nvSpPr>
      <xdr:spPr>
        <a:xfrm>
          <a:off x="22212300" y="10131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00" name="楕円 79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01" name="テキスト ボックス 80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02" name="楕円 80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03" name="テキスト ボックス 80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04" name="楕円 80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5" name="テキスト ボックス 80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6" name="楕円 80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7" name="テキスト ボックス 80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16701</xdr:rowOff>
    </xdr:from>
    <xdr:to>
      <xdr:col>116</xdr:col>
      <xdr:colOff>63500</xdr:colOff>
      <xdr:row>72</xdr:row>
      <xdr:rowOff>25298</xdr:rowOff>
    </xdr:to>
    <xdr:cxnSp macro="">
      <xdr:nvCxnSpPr>
        <xdr:cNvPr id="837" name="直線コネクタ 836"/>
        <xdr:cNvCxnSpPr/>
      </xdr:nvCxnSpPr>
      <xdr:spPr>
        <a:xfrm flipV="1">
          <a:off x="21323300" y="12189651"/>
          <a:ext cx="838200" cy="18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38" name="繰出金平均値テキスト"/>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155943</xdr:rowOff>
    </xdr:from>
    <xdr:to>
      <xdr:col>111</xdr:col>
      <xdr:colOff>177800</xdr:colOff>
      <xdr:row>72</xdr:row>
      <xdr:rowOff>25298</xdr:rowOff>
    </xdr:to>
    <xdr:cxnSp macro="">
      <xdr:nvCxnSpPr>
        <xdr:cNvPr id="840" name="直線コネクタ 839"/>
        <xdr:cNvCxnSpPr/>
      </xdr:nvCxnSpPr>
      <xdr:spPr>
        <a:xfrm>
          <a:off x="20434300" y="12328893"/>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2" name="テキスト ボックス 841"/>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113588</xdr:rowOff>
    </xdr:from>
    <xdr:to>
      <xdr:col>107</xdr:col>
      <xdr:colOff>50800</xdr:colOff>
      <xdr:row>71</xdr:row>
      <xdr:rowOff>155943</xdr:rowOff>
    </xdr:to>
    <xdr:cxnSp macro="">
      <xdr:nvCxnSpPr>
        <xdr:cNvPr id="843" name="直線コネクタ 842"/>
        <xdr:cNvCxnSpPr/>
      </xdr:nvCxnSpPr>
      <xdr:spPr>
        <a:xfrm>
          <a:off x="19545300" y="12286538"/>
          <a:ext cx="889000" cy="4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47477</xdr:rowOff>
    </xdr:from>
    <xdr:ext cx="534377" cy="259045"/>
    <xdr:sp macro="" textlink="">
      <xdr:nvSpPr>
        <xdr:cNvPr id="845" name="テキスト ボックス 844"/>
        <xdr:cNvSpPr txBox="1"/>
      </xdr:nvSpPr>
      <xdr:spPr>
        <a:xfrm>
          <a:off x="20167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113588</xdr:rowOff>
    </xdr:from>
    <xdr:to>
      <xdr:col>102</xdr:col>
      <xdr:colOff>114300</xdr:colOff>
      <xdr:row>72</xdr:row>
      <xdr:rowOff>62700</xdr:rowOff>
    </xdr:to>
    <xdr:cxnSp macro="">
      <xdr:nvCxnSpPr>
        <xdr:cNvPr id="846" name="直線コネクタ 845"/>
        <xdr:cNvCxnSpPr/>
      </xdr:nvCxnSpPr>
      <xdr:spPr>
        <a:xfrm flipV="1">
          <a:off x="18656300" y="12286538"/>
          <a:ext cx="889000" cy="12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162103</xdr:rowOff>
    </xdr:from>
    <xdr:to>
      <xdr:col>102</xdr:col>
      <xdr:colOff>165100</xdr:colOff>
      <xdr:row>76</xdr:row>
      <xdr:rowOff>92253</xdr:rowOff>
    </xdr:to>
    <xdr:sp macro="" textlink="">
      <xdr:nvSpPr>
        <xdr:cNvPr id="847" name="フローチャート: 判断 846"/>
        <xdr:cNvSpPr/>
      </xdr:nvSpPr>
      <xdr:spPr>
        <a:xfrm>
          <a:off x="19494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83380</xdr:rowOff>
    </xdr:from>
    <xdr:ext cx="534377" cy="259045"/>
    <xdr:sp macro="" textlink="">
      <xdr:nvSpPr>
        <xdr:cNvPr id="848" name="テキスト ボックス 847"/>
        <xdr:cNvSpPr txBox="1"/>
      </xdr:nvSpPr>
      <xdr:spPr>
        <a:xfrm>
          <a:off x="19278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12954</xdr:rowOff>
    </xdr:from>
    <xdr:to>
      <xdr:col>98</xdr:col>
      <xdr:colOff>38100</xdr:colOff>
      <xdr:row>76</xdr:row>
      <xdr:rowOff>114554</xdr:rowOff>
    </xdr:to>
    <xdr:sp macro="" textlink="">
      <xdr:nvSpPr>
        <xdr:cNvPr id="849" name="フローチャート: 判断 848"/>
        <xdr:cNvSpPr/>
      </xdr:nvSpPr>
      <xdr:spPr>
        <a:xfrm>
          <a:off x="18605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105681</xdr:rowOff>
    </xdr:from>
    <xdr:ext cx="534377" cy="259045"/>
    <xdr:sp macro="" textlink="">
      <xdr:nvSpPr>
        <xdr:cNvPr id="850" name="テキスト ボックス 849"/>
        <xdr:cNvSpPr txBox="1"/>
      </xdr:nvSpPr>
      <xdr:spPr>
        <a:xfrm>
          <a:off x="18389111" y="131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137351</xdr:rowOff>
    </xdr:from>
    <xdr:to>
      <xdr:col>116</xdr:col>
      <xdr:colOff>114300</xdr:colOff>
      <xdr:row>71</xdr:row>
      <xdr:rowOff>67501</xdr:rowOff>
    </xdr:to>
    <xdr:sp macro="" textlink="">
      <xdr:nvSpPr>
        <xdr:cNvPr id="856" name="楕円 855"/>
        <xdr:cNvSpPr/>
      </xdr:nvSpPr>
      <xdr:spPr>
        <a:xfrm>
          <a:off x="22110700" y="121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90378</xdr:rowOff>
    </xdr:from>
    <xdr:ext cx="599010" cy="259045"/>
    <xdr:sp macro="" textlink="">
      <xdr:nvSpPr>
        <xdr:cNvPr id="857" name="繰出金該当値テキスト"/>
        <xdr:cNvSpPr txBox="1"/>
      </xdr:nvSpPr>
      <xdr:spPr>
        <a:xfrm>
          <a:off x="22212300" y="12091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145948</xdr:rowOff>
    </xdr:from>
    <xdr:to>
      <xdr:col>112</xdr:col>
      <xdr:colOff>38100</xdr:colOff>
      <xdr:row>72</xdr:row>
      <xdr:rowOff>76098</xdr:rowOff>
    </xdr:to>
    <xdr:sp macro="" textlink="">
      <xdr:nvSpPr>
        <xdr:cNvPr id="858" name="楕円 857"/>
        <xdr:cNvSpPr/>
      </xdr:nvSpPr>
      <xdr:spPr>
        <a:xfrm>
          <a:off x="21272500" y="123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92625</xdr:rowOff>
    </xdr:from>
    <xdr:ext cx="599010" cy="259045"/>
    <xdr:sp macro="" textlink="">
      <xdr:nvSpPr>
        <xdr:cNvPr id="859" name="テキスト ボックス 858"/>
        <xdr:cNvSpPr txBox="1"/>
      </xdr:nvSpPr>
      <xdr:spPr>
        <a:xfrm>
          <a:off x="21023795" y="120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105143</xdr:rowOff>
    </xdr:from>
    <xdr:to>
      <xdr:col>107</xdr:col>
      <xdr:colOff>101600</xdr:colOff>
      <xdr:row>72</xdr:row>
      <xdr:rowOff>35293</xdr:rowOff>
    </xdr:to>
    <xdr:sp macro="" textlink="">
      <xdr:nvSpPr>
        <xdr:cNvPr id="860" name="楕円 859"/>
        <xdr:cNvSpPr/>
      </xdr:nvSpPr>
      <xdr:spPr>
        <a:xfrm>
          <a:off x="20383500" y="122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51820</xdr:rowOff>
    </xdr:from>
    <xdr:ext cx="599010" cy="259045"/>
    <xdr:sp macro="" textlink="">
      <xdr:nvSpPr>
        <xdr:cNvPr id="861" name="テキスト ボックス 860"/>
        <xdr:cNvSpPr txBox="1"/>
      </xdr:nvSpPr>
      <xdr:spPr>
        <a:xfrm>
          <a:off x="20134795" y="120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62788</xdr:rowOff>
    </xdr:from>
    <xdr:to>
      <xdr:col>102</xdr:col>
      <xdr:colOff>165100</xdr:colOff>
      <xdr:row>71</xdr:row>
      <xdr:rowOff>164388</xdr:rowOff>
    </xdr:to>
    <xdr:sp macro="" textlink="">
      <xdr:nvSpPr>
        <xdr:cNvPr id="862" name="楕円 861"/>
        <xdr:cNvSpPr/>
      </xdr:nvSpPr>
      <xdr:spPr>
        <a:xfrm>
          <a:off x="19494500" y="122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9465</xdr:rowOff>
    </xdr:from>
    <xdr:ext cx="599010" cy="259045"/>
    <xdr:sp macro="" textlink="">
      <xdr:nvSpPr>
        <xdr:cNvPr id="863" name="テキスト ボックス 862"/>
        <xdr:cNvSpPr txBox="1"/>
      </xdr:nvSpPr>
      <xdr:spPr>
        <a:xfrm>
          <a:off x="19245795" y="1201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11900</xdr:rowOff>
    </xdr:from>
    <xdr:to>
      <xdr:col>98</xdr:col>
      <xdr:colOff>38100</xdr:colOff>
      <xdr:row>72</xdr:row>
      <xdr:rowOff>113500</xdr:rowOff>
    </xdr:to>
    <xdr:sp macro="" textlink="">
      <xdr:nvSpPr>
        <xdr:cNvPr id="864" name="楕円 863"/>
        <xdr:cNvSpPr/>
      </xdr:nvSpPr>
      <xdr:spPr>
        <a:xfrm>
          <a:off x="18605500" y="123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130027</xdr:rowOff>
    </xdr:from>
    <xdr:ext cx="599010" cy="259045"/>
    <xdr:sp macro="" textlink="">
      <xdr:nvSpPr>
        <xdr:cNvPr id="865" name="テキスト ボックス 864"/>
        <xdr:cNvSpPr txBox="1"/>
      </xdr:nvSpPr>
      <xdr:spPr>
        <a:xfrm>
          <a:off x="18356795" y="1213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914,437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円で昨年度よりも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している。主な構成項目は人件費、物件費、普通建設事業費及び公債費である。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その中でも、公債費については住民一人当たり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168,085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円となっており、類似団体の平均大きく上回っている。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合併に伴う各種大型整備事業が集中したことにより地方債現在高が増加している影響によるものである。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昨年度よりも減少しているが、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今後は控えている事業計画の整理・縮小や、公共施設等総合管理計画に基づいた公共施設等の総量縮減により、公債費の抑制を図る。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繰出金は、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下水道施設の維持管理経費として公営企業会計への繰出金が必要となっていること等が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増額の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理由であり、今後、下水道事業については独立採算の原則に即した料金の値上げによる健全化を図る。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7,077
6,746
30.38
6,598,543
6,471,469
110,070
4,130,927
10,901,561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47280</xdr:rowOff>
    </xdr:from>
    <xdr:to>
      <xdr:col>24</xdr:col>
      <xdr:colOff>63500</xdr:colOff>
      <xdr:row>34</xdr:row>
      <xdr:rowOff>81570</xdr:rowOff>
    </xdr:to>
    <xdr:cxnSp macro="">
      <xdr:nvCxnSpPr>
        <xdr:cNvPr id="63" name="直線コネクタ 62"/>
        <xdr:cNvCxnSpPr/>
      </xdr:nvCxnSpPr>
      <xdr:spPr>
        <a:xfrm>
          <a:off x="3797300" y="58765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166479</xdr:rowOff>
    </xdr:from>
    <xdr:to>
      <xdr:col>19</xdr:col>
      <xdr:colOff>177800</xdr:colOff>
      <xdr:row>34</xdr:row>
      <xdr:rowOff>47280</xdr:rowOff>
    </xdr:to>
    <xdr:cxnSp macro="">
      <xdr:nvCxnSpPr>
        <xdr:cNvPr id="66" name="直線コネクタ 65"/>
        <xdr:cNvCxnSpPr/>
      </xdr:nvCxnSpPr>
      <xdr:spPr>
        <a:xfrm>
          <a:off x="2908300" y="582432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166479</xdr:rowOff>
    </xdr:from>
    <xdr:to>
      <xdr:col>15</xdr:col>
      <xdr:colOff>50800</xdr:colOff>
      <xdr:row>34</xdr:row>
      <xdr:rowOff>86469</xdr:rowOff>
    </xdr:to>
    <xdr:cxnSp macro="">
      <xdr:nvCxnSpPr>
        <xdr:cNvPr id="69" name="直線コネクタ 68"/>
        <xdr:cNvCxnSpPr/>
      </xdr:nvCxnSpPr>
      <xdr:spPr>
        <a:xfrm flipV="1">
          <a:off x="2019300" y="582432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86469</xdr:rowOff>
    </xdr:from>
    <xdr:to>
      <xdr:col>10</xdr:col>
      <xdr:colOff>114300</xdr:colOff>
      <xdr:row>34</xdr:row>
      <xdr:rowOff>167622</xdr:rowOff>
    </xdr:to>
    <xdr:cxnSp macro="">
      <xdr:nvCxnSpPr>
        <xdr:cNvPr id="72" name="直線コネクタ 71"/>
        <xdr:cNvCxnSpPr/>
      </xdr:nvCxnSpPr>
      <xdr:spPr>
        <a:xfrm flipV="1">
          <a:off x="1130300" y="5915769"/>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10523</xdr:rowOff>
    </xdr:from>
    <xdr:to>
      <xdr:col>10</xdr:col>
      <xdr:colOff>165100</xdr:colOff>
      <xdr:row>34</xdr:row>
      <xdr:rowOff>112123</xdr:rowOff>
    </xdr:to>
    <xdr:sp macro="" textlink="">
      <xdr:nvSpPr>
        <xdr:cNvPr id="73" name="フローチャート: 判断 72"/>
        <xdr:cNvSpPr/>
      </xdr:nvSpPr>
      <xdr:spPr>
        <a:xfrm>
          <a:off x="196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128650</xdr:rowOff>
    </xdr:from>
    <xdr:ext cx="469744" cy="259045"/>
    <xdr:sp macro="" textlink="">
      <xdr:nvSpPr>
        <xdr:cNvPr id="74" name="テキスト ボックス 73"/>
        <xdr:cNvSpPr txBox="1"/>
      </xdr:nvSpPr>
      <xdr:spPr>
        <a:xfrm>
          <a:off x="1784428" y="561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50201</xdr:rowOff>
    </xdr:from>
    <xdr:to>
      <xdr:col>6</xdr:col>
      <xdr:colOff>38100</xdr:colOff>
      <xdr:row>34</xdr:row>
      <xdr:rowOff>151801</xdr:rowOff>
    </xdr:to>
    <xdr:sp macro="" textlink="">
      <xdr:nvSpPr>
        <xdr:cNvPr id="75" name="フローチャート: 判断 74"/>
        <xdr:cNvSpPr/>
      </xdr:nvSpPr>
      <xdr:spPr>
        <a:xfrm>
          <a:off x="1079500" y="58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168328</xdr:rowOff>
    </xdr:from>
    <xdr:ext cx="469744" cy="259045"/>
    <xdr:sp macro="" textlink="">
      <xdr:nvSpPr>
        <xdr:cNvPr id="76" name="テキスト ボックス 75"/>
        <xdr:cNvSpPr txBox="1"/>
      </xdr:nvSpPr>
      <xdr:spPr>
        <a:xfrm>
          <a:off x="895428" y="565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30770</xdr:rowOff>
    </xdr:from>
    <xdr:to>
      <xdr:col>24</xdr:col>
      <xdr:colOff>114300</xdr:colOff>
      <xdr:row>34</xdr:row>
      <xdr:rowOff>132370</xdr:rowOff>
    </xdr:to>
    <xdr:sp macro="" textlink="">
      <xdr:nvSpPr>
        <xdr:cNvPr id="82" name="楕円 81"/>
        <xdr:cNvSpPr/>
      </xdr:nvSpPr>
      <xdr:spPr>
        <a:xfrm>
          <a:off x="4584700" y="58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53647</xdr:rowOff>
    </xdr:from>
    <xdr:ext cx="469744" cy="259045"/>
    <xdr:sp macro="" textlink="">
      <xdr:nvSpPr>
        <xdr:cNvPr id="83" name="議会費該当値テキスト"/>
        <xdr:cNvSpPr txBox="1"/>
      </xdr:nvSpPr>
      <xdr:spPr>
        <a:xfrm>
          <a:off x="4686300" y="57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167930</xdr:rowOff>
    </xdr:from>
    <xdr:to>
      <xdr:col>20</xdr:col>
      <xdr:colOff>38100</xdr:colOff>
      <xdr:row>34</xdr:row>
      <xdr:rowOff>98080</xdr:rowOff>
    </xdr:to>
    <xdr:sp macro="" textlink="">
      <xdr:nvSpPr>
        <xdr:cNvPr id="84" name="楕円 83"/>
        <xdr:cNvSpPr/>
      </xdr:nvSpPr>
      <xdr:spPr>
        <a:xfrm>
          <a:off x="3746500" y="58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114607</xdr:rowOff>
    </xdr:from>
    <xdr:ext cx="469744" cy="259045"/>
    <xdr:sp macro="" textlink="">
      <xdr:nvSpPr>
        <xdr:cNvPr id="85" name="テキスト ボックス 84"/>
        <xdr:cNvSpPr txBox="1"/>
      </xdr:nvSpPr>
      <xdr:spPr>
        <a:xfrm>
          <a:off x="3562428" y="560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115679</xdr:rowOff>
    </xdr:from>
    <xdr:to>
      <xdr:col>15</xdr:col>
      <xdr:colOff>101600</xdr:colOff>
      <xdr:row>34</xdr:row>
      <xdr:rowOff>45829</xdr:rowOff>
    </xdr:to>
    <xdr:sp macro="" textlink="">
      <xdr:nvSpPr>
        <xdr:cNvPr id="86" name="楕円 85"/>
        <xdr:cNvSpPr/>
      </xdr:nvSpPr>
      <xdr:spPr>
        <a:xfrm>
          <a:off x="2857500" y="577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62356</xdr:rowOff>
    </xdr:from>
    <xdr:ext cx="469744" cy="259045"/>
    <xdr:sp macro="" textlink="">
      <xdr:nvSpPr>
        <xdr:cNvPr id="87" name="テキスト ボックス 86"/>
        <xdr:cNvSpPr txBox="1"/>
      </xdr:nvSpPr>
      <xdr:spPr>
        <a:xfrm>
          <a:off x="2673428" y="554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35669</xdr:rowOff>
    </xdr:from>
    <xdr:to>
      <xdr:col>10</xdr:col>
      <xdr:colOff>165100</xdr:colOff>
      <xdr:row>34</xdr:row>
      <xdr:rowOff>137269</xdr:rowOff>
    </xdr:to>
    <xdr:sp macro="" textlink="">
      <xdr:nvSpPr>
        <xdr:cNvPr id="88" name="楕円 87"/>
        <xdr:cNvSpPr/>
      </xdr:nvSpPr>
      <xdr:spPr>
        <a:xfrm>
          <a:off x="1968500" y="586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128396</xdr:rowOff>
    </xdr:from>
    <xdr:ext cx="469744" cy="259045"/>
    <xdr:sp macro="" textlink="">
      <xdr:nvSpPr>
        <xdr:cNvPr id="89" name="テキスト ボックス 88"/>
        <xdr:cNvSpPr txBox="1"/>
      </xdr:nvSpPr>
      <xdr:spPr>
        <a:xfrm>
          <a:off x="1784428" y="595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116822</xdr:rowOff>
    </xdr:from>
    <xdr:to>
      <xdr:col>6</xdr:col>
      <xdr:colOff>38100</xdr:colOff>
      <xdr:row>35</xdr:row>
      <xdr:rowOff>46972</xdr:rowOff>
    </xdr:to>
    <xdr:sp macro="" textlink="">
      <xdr:nvSpPr>
        <xdr:cNvPr id="90" name="楕円 89"/>
        <xdr:cNvSpPr/>
      </xdr:nvSpPr>
      <xdr:spPr>
        <a:xfrm>
          <a:off x="1079500" y="594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38099</xdr:rowOff>
    </xdr:from>
    <xdr:ext cx="469744" cy="259045"/>
    <xdr:sp macro="" textlink="">
      <xdr:nvSpPr>
        <xdr:cNvPr id="91" name="テキスト ボックス 90"/>
        <xdr:cNvSpPr txBox="1"/>
      </xdr:nvSpPr>
      <xdr:spPr>
        <a:xfrm>
          <a:off x="895428" y="603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24882</xdr:rowOff>
    </xdr:from>
    <xdr:to>
      <xdr:col>24</xdr:col>
      <xdr:colOff>63500</xdr:colOff>
      <xdr:row>58</xdr:row>
      <xdr:rowOff>63070</xdr:rowOff>
    </xdr:to>
    <xdr:cxnSp macro="">
      <xdr:nvCxnSpPr>
        <xdr:cNvPr id="122" name="直線コネクタ 121"/>
        <xdr:cNvCxnSpPr/>
      </xdr:nvCxnSpPr>
      <xdr:spPr>
        <a:xfrm>
          <a:off x="3797300" y="9968982"/>
          <a:ext cx="838200" cy="3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52554</xdr:rowOff>
    </xdr:from>
    <xdr:ext cx="599010" cy="259045"/>
    <xdr:sp macro="" textlink="">
      <xdr:nvSpPr>
        <xdr:cNvPr id="123" name="総務費平均値テキスト"/>
        <xdr:cNvSpPr txBox="1"/>
      </xdr:nvSpPr>
      <xdr:spPr>
        <a:xfrm>
          <a:off x="4686300" y="999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24882</xdr:rowOff>
    </xdr:from>
    <xdr:to>
      <xdr:col>19</xdr:col>
      <xdr:colOff>177800</xdr:colOff>
      <xdr:row>58</xdr:row>
      <xdr:rowOff>73510</xdr:rowOff>
    </xdr:to>
    <xdr:cxnSp macro="">
      <xdr:nvCxnSpPr>
        <xdr:cNvPr id="125" name="直線コネクタ 124"/>
        <xdr:cNvCxnSpPr/>
      </xdr:nvCxnSpPr>
      <xdr:spPr>
        <a:xfrm flipV="1">
          <a:off x="2908300" y="9968982"/>
          <a:ext cx="889000" cy="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166756</xdr:rowOff>
    </xdr:from>
    <xdr:ext cx="599010" cy="259045"/>
    <xdr:sp macro="" textlink="">
      <xdr:nvSpPr>
        <xdr:cNvPr id="127" name="テキスト ボックス 126"/>
        <xdr:cNvSpPr txBox="1"/>
      </xdr:nvSpPr>
      <xdr:spPr>
        <a:xfrm>
          <a:off x="3497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73510</xdr:rowOff>
    </xdr:from>
    <xdr:to>
      <xdr:col>15</xdr:col>
      <xdr:colOff>50800</xdr:colOff>
      <xdr:row>58</xdr:row>
      <xdr:rowOff>79026</xdr:rowOff>
    </xdr:to>
    <xdr:cxnSp macro="">
      <xdr:nvCxnSpPr>
        <xdr:cNvPr id="128" name="直線コネクタ 127"/>
        <xdr:cNvCxnSpPr/>
      </xdr:nvCxnSpPr>
      <xdr:spPr>
        <a:xfrm flipV="1">
          <a:off x="2019300" y="10017610"/>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1557</xdr:rowOff>
    </xdr:from>
    <xdr:ext cx="599010" cy="259045"/>
    <xdr:sp macro="" textlink="">
      <xdr:nvSpPr>
        <xdr:cNvPr id="130" name="テキスト ボックス 129"/>
        <xdr:cNvSpPr txBox="1"/>
      </xdr:nvSpPr>
      <xdr:spPr>
        <a:xfrm>
          <a:off x="2608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79026</xdr:rowOff>
    </xdr:from>
    <xdr:to>
      <xdr:col>10</xdr:col>
      <xdr:colOff>114300</xdr:colOff>
      <xdr:row>58</xdr:row>
      <xdr:rowOff>108396</xdr:rowOff>
    </xdr:to>
    <xdr:cxnSp macro="">
      <xdr:nvCxnSpPr>
        <xdr:cNvPr id="131" name="直線コネクタ 130"/>
        <xdr:cNvCxnSpPr/>
      </xdr:nvCxnSpPr>
      <xdr:spPr>
        <a:xfrm flipV="1">
          <a:off x="1130300" y="10023126"/>
          <a:ext cx="889000" cy="2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15430</xdr:rowOff>
    </xdr:from>
    <xdr:ext cx="599010" cy="259045"/>
    <xdr:sp macro="" textlink="">
      <xdr:nvSpPr>
        <xdr:cNvPr id="133" name="テキスト ボックス 132"/>
        <xdr:cNvSpPr txBox="1"/>
      </xdr:nvSpPr>
      <xdr:spPr>
        <a:xfrm>
          <a:off x="1719795" y="1013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92002</xdr:rowOff>
    </xdr:from>
    <xdr:to>
      <xdr:col>6</xdr:col>
      <xdr:colOff>38100</xdr:colOff>
      <xdr:row>59</xdr:row>
      <xdr:rowOff>22152</xdr:rowOff>
    </xdr:to>
    <xdr:sp macro="" textlink="">
      <xdr:nvSpPr>
        <xdr:cNvPr id="134" name="フローチャート: 判断 133"/>
        <xdr:cNvSpPr/>
      </xdr:nvSpPr>
      <xdr:spPr>
        <a:xfrm>
          <a:off x="1079500" y="100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13279</xdr:rowOff>
    </xdr:from>
    <xdr:ext cx="599010" cy="259045"/>
    <xdr:sp macro="" textlink="">
      <xdr:nvSpPr>
        <xdr:cNvPr id="135" name="テキスト ボックス 134"/>
        <xdr:cNvSpPr txBox="1"/>
      </xdr:nvSpPr>
      <xdr:spPr>
        <a:xfrm>
          <a:off x="830795" y="1012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12270</xdr:rowOff>
    </xdr:from>
    <xdr:to>
      <xdr:col>24</xdr:col>
      <xdr:colOff>114300</xdr:colOff>
      <xdr:row>58</xdr:row>
      <xdr:rowOff>113870</xdr:rowOff>
    </xdr:to>
    <xdr:sp macro="" textlink="">
      <xdr:nvSpPr>
        <xdr:cNvPr id="141" name="楕円 140"/>
        <xdr:cNvSpPr/>
      </xdr:nvSpPr>
      <xdr:spPr>
        <a:xfrm>
          <a:off x="4584700" y="995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35147</xdr:rowOff>
    </xdr:from>
    <xdr:ext cx="599010" cy="259045"/>
    <xdr:sp macro="" textlink="">
      <xdr:nvSpPr>
        <xdr:cNvPr id="142" name="総務費該当値テキスト"/>
        <xdr:cNvSpPr txBox="1"/>
      </xdr:nvSpPr>
      <xdr:spPr>
        <a:xfrm>
          <a:off x="4686300" y="980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145532</xdr:rowOff>
    </xdr:from>
    <xdr:to>
      <xdr:col>20</xdr:col>
      <xdr:colOff>38100</xdr:colOff>
      <xdr:row>58</xdr:row>
      <xdr:rowOff>75682</xdr:rowOff>
    </xdr:to>
    <xdr:sp macro="" textlink="">
      <xdr:nvSpPr>
        <xdr:cNvPr id="143" name="楕円 142"/>
        <xdr:cNvSpPr/>
      </xdr:nvSpPr>
      <xdr:spPr>
        <a:xfrm>
          <a:off x="3746500" y="991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92209</xdr:rowOff>
    </xdr:from>
    <xdr:ext cx="599010" cy="259045"/>
    <xdr:sp macro="" textlink="">
      <xdr:nvSpPr>
        <xdr:cNvPr id="144" name="テキスト ボックス 143"/>
        <xdr:cNvSpPr txBox="1"/>
      </xdr:nvSpPr>
      <xdr:spPr>
        <a:xfrm>
          <a:off x="3497795" y="969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22710</xdr:rowOff>
    </xdr:from>
    <xdr:to>
      <xdr:col>15</xdr:col>
      <xdr:colOff>101600</xdr:colOff>
      <xdr:row>58</xdr:row>
      <xdr:rowOff>124310</xdr:rowOff>
    </xdr:to>
    <xdr:sp macro="" textlink="">
      <xdr:nvSpPr>
        <xdr:cNvPr id="145" name="楕円 144"/>
        <xdr:cNvSpPr/>
      </xdr:nvSpPr>
      <xdr:spPr>
        <a:xfrm>
          <a:off x="2857500" y="99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140837</xdr:rowOff>
    </xdr:from>
    <xdr:ext cx="599010" cy="259045"/>
    <xdr:sp macro="" textlink="">
      <xdr:nvSpPr>
        <xdr:cNvPr id="146" name="テキスト ボックス 145"/>
        <xdr:cNvSpPr txBox="1"/>
      </xdr:nvSpPr>
      <xdr:spPr>
        <a:xfrm>
          <a:off x="2608795" y="974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28226</xdr:rowOff>
    </xdr:from>
    <xdr:to>
      <xdr:col>10</xdr:col>
      <xdr:colOff>165100</xdr:colOff>
      <xdr:row>58</xdr:row>
      <xdr:rowOff>129826</xdr:rowOff>
    </xdr:to>
    <xdr:sp macro="" textlink="">
      <xdr:nvSpPr>
        <xdr:cNvPr id="147" name="楕円 146"/>
        <xdr:cNvSpPr/>
      </xdr:nvSpPr>
      <xdr:spPr>
        <a:xfrm>
          <a:off x="1968500" y="99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146353</xdr:rowOff>
    </xdr:from>
    <xdr:ext cx="599010" cy="259045"/>
    <xdr:sp macro="" textlink="">
      <xdr:nvSpPr>
        <xdr:cNvPr id="148" name="テキスト ボックス 147"/>
        <xdr:cNvSpPr txBox="1"/>
      </xdr:nvSpPr>
      <xdr:spPr>
        <a:xfrm>
          <a:off x="1719795" y="974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57596</xdr:rowOff>
    </xdr:from>
    <xdr:to>
      <xdr:col>6</xdr:col>
      <xdr:colOff>38100</xdr:colOff>
      <xdr:row>58</xdr:row>
      <xdr:rowOff>159196</xdr:rowOff>
    </xdr:to>
    <xdr:sp macro="" textlink="">
      <xdr:nvSpPr>
        <xdr:cNvPr id="149" name="楕円 148"/>
        <xdr:cNvSpPr/>
      </xdr:nvSpPr>
      <xdr:spPr>
        <a:xfrm>
          <a:off x="1079500" y="100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4273</xdr:rowOff>
    </xdr:from>
    <xdr:ext cx="599010" cy="259045"/>
    <xdr:sp macro="" textlink="">
      <xdr:nvSpPr>
        <xdr:cNvPr id="150" name="テキスト ボックス 149"/>
        <xdr:cNvSpPr txBox="1"/>
      </xdr:nvSpPr>
      <xdr:spPr>
        <a:xfrm>
          <a:off x="830795" y="977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70824</xdr:rowOff>
    </xdr:from>
    <xdr:to>
      <xdr:col>24</xdr:col>
      <xdr:colOff>63500</xdr:colOff>
      <xdr:row>76</xdr:row>
      <xdr:rowOff>111460</xdr:rowOff>
    </xdr:to>
    <xdr:cxnSp macro="">
      <xdr:nvCxnSpPr>
        <xdr:cNvPr id="180" name="直線コネクタ 179"/>
        <xdr:cNvCxnSpPr/>
      </xdr:nvCxnSpPr>
      <xdr:spPr>
        <a:xfrm flipV="1">
          <a:off x="3797300" y="13101024"/>
          <a:ext cx="838200" cy="4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111460</xdr:rowOff>
    </xdr:from>
    <xdr:to>
      <xdr:col>19</xdr:col>
      <xdr:colOff>177800</xdr:colOff>
      <xdr:row>77</xdr:row>
      <xdr:rowOff>33096</xdr:rowOff>
    </xdr:to>
    <xdr:cxnSp macro="">
      <xdr:nvCxnSpPr>
        <xdr:cNvPr id="183" name="直線コネクタ 182"/>
        <xdr:cNvCxnSpPr/>
      </xdr:nvCxnSpPr>
      <xdr:spPr>
        <a:xfrm flipV="1">
          <a:off x="2908300" y="13141660"/>
          <a:ext cx="889000" cy="9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81979</xdr:rowOff>
    </xdr:from>
    <xdr:to>
      <xdr:col>15</xdr:col>
      <xdr:colOff>50800</xdr:colOff>
      <xdr:row>77</xdr:row>
      <xdr:rowOff>33096</xdr:rowOff>
    </xdr:to>
    <xdr:cxnSp macro="">
      <xdr:nvCxnSpPr>
        <xdr:cNvPr id="186" name="直線コネクタ 185"/>
        <xdr:cNvCxnSpPr/>
      </xdr:nvCxnSpPr>
      <xdr:spPr>
        <a:xfrm>
          <a:off x="2019300" y="12769279"/>
          <a:ext cx="889000" cy="46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81979</xdr:rowOff>
    </xdr:from>
    <xdr:to>
      <xdr:col>10</xdr:col>
      <xdr:colOff>114300</xdr:colOff>
      <xdr:row>77</xdr:row>
      <xdr:rowOff>167650</xdr:rowOff>
    </xdr:to>
    <xdr:cxnSp macro="">
      <xdr:nvCxnSpPr>
        <xdr:cNvPr id="189" name="直線コネクタ 188"/>
        <xdr:cNvCxnSpPr/>
      </xdr:nvCxnSpPr>
      <xdr:spPr>
        <a:xfrm flipV="1">
          <a:off x="1130300" y="12769279"/>
          <a:ext cx="889000" cy="60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31964</xdr:rowOff>
    </xdr:from>
    <xdr:to>
      <xdr:col>10</xdr:col>
      <xdr:colOff>165100</xdr:colOff>
      <xdr:row>76</xdr:row>
      <xdr:rowOff>133564</xdr:rowOff>
    </xdr:to>
    <xdr:sp macro="" textlink="">
      <xdr:nvSpPr>
        <xdr:cNvPr id="190" name="フローチャート: 判断 189"/>
        <xdr:cNvSpPr/>
      </xdr:nvSpPr>
      <xdr:spPr>
        <a:xfrm>
          <a:off x="1968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124691</xdr:rowOff>
    </xdr:from>
    <xdr:ext cx="599010" cy="259045"/>
    <xdr:sp macro="" textlink="">
      <xdr:nvSpPr>
        <xdr:cNvPr id="191" name="テキスト ボックス 190"/>
        <xdr:cNvSpPr txBox="1"/>
      </xdr:nvSpPr>
      <xdr:spPr>
        <a:xfrm>
          <a:off x="1719795" y="131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149189</xdr:rowOff>
    </xdr:from>
    <xdr:to>
      <xdr:col>6</xdr:col>
      <xdr:colOff>38100</xdr:colOff>
      <xdr:row>77</xdr:row>
      <xdr:rowOff>79339</xdr:rowOff>
    </xdr:to>
    <xdr:sp macro="" textlink="">
      <xdr:nvSpPr>
        <xdr:cNvPr id="192" name="フローチャート: 判断 191"/>
        <xdr:cNvSpPr/>
      </xdr:nvSpPr>
      <xdr:spPr>
        <a:xfrm>
          <a:off x="1079500" y="131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95866</xdr:rowOff>
    </xdr:from>
    <xdr:ext cx="599010" cy="259045"/>
    <xdr:sp macro="" textlink="">
      <xdr:nvSpPr>
        <xdr:cNvPr id="193" name="テキスト ボックス 192"/>
        <xdr:cNvSpPr txBox="1"/>
      </xdr:nvSpPr>
      <xdr:spPr>
        <a:xfrm>
          <a:off x="830795" y="1295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20024</xdr:rowOff>
    </xdr:from>
    <xdr:to>
      <xdr:col>24</xdr:col>
      <xdr:colOff>114300</xdr:colOff>
      <xdr:row>76</xdr:row>
      <xdr:rowOff>121624</xdr:rowOff>
    </xdr:to>
    <xdr:sp macro="" textlink="">
      <xdr:nvSpPr>
        <xdr:cNvPr id="199" name="楕円 198"/>
        <xdr:cNvSpPr/>
      </xdr:nvSpPr>
      <xdr:spPr>
        <a:xfrm>
          <a:off x="4584700" y="1305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42900</xdr:rowOff>
    </xdr:from>
    <xdr:ext cx="599010" cy="259045"/>
    <xdr:sp macro="" textlink="">
      <xdr:nvSpPr>
        <xdr:cNvPr id="200" name="民生費該当値テキスト"/>
        <xdr:cNvSpPr txBox="1"/>
      </xdr:nvSpPr>
      <xdr:spPr>
        <a:xfrm>
          <a:off x="4686300" y="1290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60660</xdr:rowOff>
    </xdr:from>
    <xdr:to>
      <xdr:col>20</xdr:col>
      <xdr:colOff>38100</xdr:colOff>
      <xdr:row>76</xdr:row>
      <xdr:rowOff>162260</xdr:rowOff>
    </xdr:to>
    <xdr:sp macro="" textlink="">
      <xdr:nvSpPr>
        <xdr:cNvPr id="201" name="楕円 200"/>
        <xdr:cNvSpPr/>
      </xdr:nvSpPr>
      <xdr:spPr>
        <a:xfrm>
          <a:off x="3746500" y="130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153387</xdr:rowOff>
    </xdr:from>
    <xdr:ext cx="599010" cy="259045"/>
    <xdr:sp macro="" textlink="">
      <xdr:nvSpPr>
        <xdr:cNvPr id="202" name="テキスト ボックス 201"/>
        <xdr:cNvSpPr txBox="1"/>
      </xdr:nvSpPr>
      <xdr:spPr>
        <a:xfrm>
          <a:off x="3497795" y="1318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153746</xdr:rowOff>
    </xdr:from>
    <xdr:to>
      <xdr:col>15</xdr:col>
      <xdr:colOff>101600</xdr:colOff>
      <xdr:row>77</xdr:row>
      <xdr:rowOff>83896</xdr:rowOff>
    </xdr:to>
    <xdr:sp macro="" textlink="">
      <xdr:nvSpPr>
        <xdr:cNvPr id="203" name="楕円 202"/>
        <xdr:cNvSpPr/>
      </xdr:nvSpPr>
      <xdr:spPr>
        <a:xfrm>
          <a:off x="2857500" y="1318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75023</xdr:rowOff>
    </xdr:from>
    <xdr:ext cx="599010" cy="259045"/>
    <xdr:sp macro="" textlink="">
      <xdr:nvSpPr>
        <xdr:cNvPr id="204" name="テキスト ボックス 203"/>
        <xdr:cNvSpPr txBox="1"/>
      </xdr:nvSpPr>
      <xdr:spPr>
        <a:xfrm>
          <a:off x="2608795" y="1327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31179</xdr:rowOff>
    </xdr:from>
    <xdr:to>
      <xdr:col>10</xdr:col>
      <xdr:colOff>165100</xdr:colOff>
      <xdr:row>74</xdr:row>
      <xdr:rowOff>132779</xdr:rowOff>
    </xdr:to>
    <xdr:sp macro="" textlink="">
      <xdr:nvSpPr>
        <xdr:cNvPr id="205" name="楕円 204"/>
        <xdr:cNvSpPr/>
      </xdr:nvSpPr>
      <xdr:spPr>
        <a:xfrm>
          <a:off x="1968500" y="127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149306</xdr:rowOff>
    </xdr:from>
    <xdr:ext cx="599010" cy="259045"/>
    <xdr:sp macro="" textlink="">
      <xdr:nvSpPr>
        <xdr:cNvPr id="206" name="テキスト ボックス 205"/>
        <xdr:cNvSpPr txBox="1"/>
      </xdr:nvSpPr>
      <xdr:spPr>
        <a:xfrm>
          <a:off x="1719795" y="1249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116850</xdr:rowOff>
    </xdr:from>
    <xdr:to>
      <xdr:col>6</xdr:col>
      <xdr:colOff>38100</xdr:colOff>
      <xdr:row>78</xdr:row>
      <xdr:rowOff>47000</xdr:rowOff>
    </xdr:to>
    <xdr:sp macro="" textlink="">
      <xdr:nvSpPr>
        <xdr:cNvPr id="207" name="楕円 206"/>
        <xdr:cNvSpPr/>
      </xdr:nvSpPr>
      <xdr:spPr>
        <a:xfrm>
          <a:off x="1079500" y="1331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38127</xdr:rowOff>
    </xdr:from>
    <xdr:ext cx="599010" cy="259045"/>
    <xdr:sp macro="" textlink="">
      <xdr:nvSpPr>
        <xdr:cNvPr id="208" name="テキスト ボックス 207"/>
        <xdr:cNvSpPr txBox="1"/>
      </xdr:nvSpPr>
      <xdr:spPr>
        <a:xfrm>
          <a:off x="830795" y="1341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131719</xdr:rowOff>
    </xdr:from>
    <xdr:to>
      <xdr:col>24</xdr:col>
      <xdr:colOff>63500</xdr:colOff>
      <xdr:row>97</xdr:row>
      <xdr:rowOff>138370</xdr:rowOff>
    </xdr:to>
    <xdr:cxnSp macro="">
      <xdr:nvCxnSpPr>
        <xdr:cNvPr id="235" name="直線コネクタ 234"/>
        <xdr:cNvCxnSpPr/>
      </xdr:nvCxnSpPr>
      <xdr:spPr>
        <a:xfrm flipV="1">
          <a:off x="3797300" y="16762369"/>
          <a:ext cx="838200" cy="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98379</xdr:rowOff>
    </xdr:from>
    <xdr:ext cx="534377" cy="259045"/>
    <xdr:sp macro="" textlink="">
      <xdr:nvSpPr>
        <xdr:cNvPr id="236" name="衛生費平均値テキスト"/>
        <xdr:cNvSpPr txBox="1"/>
      </xdr:nvSpPr>
      <xdr:spPr>
        <a:xfrm>
          <a:off x="4686300" y="1672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92160</xdr:rowOff>
    </xdr:from>
    <xdr:to>
      <xdr:col>19</xdr:col>
      <xdr:colOff>177800</xdr:colOff>
      <xdr:row>97</xdr:row>
      <xdr:rowOff>138370</xdr:rowOff>
    </xdr:to>
    <xdr:cxnSp macro="">
      <xdr:nvCxnSpPr>
        <xdr:cNvPr id="238" name="直線コネクタ 237"/>
        <xdr:cNvCxnSpPr/>
      </xdr:nvCxnSpPr>
      <xdr:spPr>
        <a:xfrm>
          <a:off x="2908300" y="16722810"/>
          <a:ext cx="8890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31788</xdr:rowOff>
    </xdr:from>
    <xdr:ext cx="534377" cy="259045"/>
    <xdr:sp macro="" textlink="">
      <xdr:nvSpPr>
        <xdr:cNvPr id="240" name="テキスト ボックス 239"/>
        <xdr:cNvSpPr txBox="1"/>
      </xdr:nvSpPr>
      <xdr:spPr>
        <a:xfrm>
          <a:off x="3530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92160</xdr:rowOff>
    </xdr:from>
    <xdr:to>
      <xdr:col>15</xdr:col>
      <xdr:colOff>50800</xdr:colOff>
      <xdr:row>97</xdr:row>
      <xdr:rowOff>148121</xdr:rowOff>
    </xdr:to>
    <xdr:cxnSp macro="">
      <xdr:nvCxnSpPr>
        <xdr:cNvPr id="241" name="直線コネクタ 240"/>
        <xdr:cNvCxnSpPr/>
      </xdr:nvCxnSpPr>
      <xdr:spPr>
        <a:xfrm flipV="1">
          <a:off x="2019300" y="16722810"/>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49553</xdr:rowOff>
    </xdr:from>
    <xdr:ext cx="534377" cy="259045"/>
    <xdr:sp macro="" textlink="">
      <xdr:nvSpPr>
        <xdr:cNvPr id="243" name="テキスト ボックス 242"/>
        <xdr:cNvSpPr txBox="1"/>
      </xdr:nvSpPr>
      <xdr:spPr>
        <a:xfrm>
          <a:off x="2641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143866</xdr:rowOff>
    </xdr:from>
    <xdr:to>
      <xdr:col>10</xdr:col>
      <xdr:colOff>114300</xdr:colOff>
      <xdr:row>97</xdr:row>
      <xdr:rowOff>148121</xdr:rowOff>
    </xdr:to>
    <xdr:cxnSp macro="">
      <xdr:nvCxnSpPr>
        <xdr:cNvPr id="244" name="直線コネクタ 243"/>
        <xdr:cNvCxnSpPr/>
      </xdr:nvCxnSpPr>
      <xdr:spPr>
        <a:xfrm>
          <a:off x="1130300" y="16774516"/>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129172</xdr:rowOff>
    </xdr:from>
    <xdr:to>
      <xdr:col>10</xdr:col>
      <xdr:colOff>165100</xdr:colOff>
      <xdr:row>98</xdr:row>
      <xdr:rowOff>59322</xdr:rowOff>
    </xdr:to>
    <xdr:sp macro="" textlink="">
      <xdr:nvSpPr>
        <xdr:cNvPr id="245" name="フローチャート: 判断 244"/>
        <xdr:cNvSpPr/>
      </xdr:nvSpPr>
      <xdr:spPr>
        <a:xfrm>
          <a:off x="1968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50449</xdr:rowOff>
    </xdr:from>
    <xdr:ext cx="534377" cy="259045"/>
    <xdr:sp macro="" textlink="">
      <xdr:nvSpPr>
        <xdr:cNvPr id="246" name="テキスト ボックス 245"/>
        <xdr:cNvSpPr txBox="1"/>
      </xdr:nvSpPr>
      <xdr:spPr>
        <a:xfrm>
          <a:off x="1752111" y="168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128693</xdr:rowOff>
    </xdr:from>
    <xdr:to>
      <xdr:col>6</xdr:col>
      <xdr:colOff>38100</xdr:colOff>
      <xdr:row>98</xdr:row>
      <xdr:rowOff>58843</xdr:rowOff>
    </xdr:to>
    <xdr:sp macro="" textlink="">
      <xdr:nvSpPr>
        <xdr:cNvPr id="247" name="フローチャート: 判断 246"/>
        <xdr:cNvSpPr/>
      </xdr:nvSpPr>
      <xdr:spPr>
        <a:xfrm>
          <a:off x="1079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49970</xdr:rowOff>
    </xdr:from>
    <xdr:ext cx="534377" cy="259045"/>
    <xdr:sp macro="" textlink="">
      <xdr:nvSpPr>
        <xdr:cNvPr id="248" name="テキスト ボックス 247"/>
        <xdr:cNvSpPr txBox="1"/>
      </xdr:nvSpPr>
      <xdr:spPr>
        <a:xfrm>
          <a:off x="863111" y="1685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80919</xdr:rowOff>
    </xdr:from>
    <xdr:to>
      <xdr:col>24</xdr:col>
      <xdr:colOff>114300</xdr:colOff>
      <xdr:row>98</xdr:row>
      <xdr:rowOff>11069</xdr:rowOff>
    </xdr:to>
    <xdr:sp macro="" textlink="">
      <xdr:nvSpPr>
        <xdr:cNvPr id="254" name="楕円 253"/>
        <xdr:cNvSpPr/>
      </xdr:nvSpPr>
      <xdr:spPr>
        <a:xfrm>
          <a:off x="4584700" y="167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103796</xdr:rowOff>
    </xdr:from>
    <xdr:ext cx="534377" cy="259045"/>
    <xdr:sp macro="" textlink="">
      <xdr:nvSpPr>
        <xdr:cNvPr id="255" name="衛生費該当値テキスト"/>
        <xdr:cNvSpPr txBox="1"/>
      </xdr:nvSpPr>
      <xdr:spPr>
        <a:xfrm>
          <a:off x="4686300" y="165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87570</xdr:rowOff>
    </xdr:from>
    <xdr:to>
      <xdr:col>20</xdr:col>
      <xdr:colOff>38100</xdr:colOff>
      <xdr:row>98</xdr:row>
      <xdr:rowOff>17720</xdr:rowOff>
    </xdr:to>
    <xdr:sp macro="" textlink="">
      <xdr:nvSpPr>
        <xdr:cNvPr id="256" name="楕円 255"/>
        <xdr:cNvSpPr/>
      </xdr:nvSpPr>
      <xdr:spPr>
        <a:xfrm>
          <a:off x="3746500" y="1671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34247</xdr:rowOff>
    </xdr:from>
    <xdr:ext cx="534377" cy="259045"/>
    <xdr:sp macro="" textlink="">
      <xdr:nvSpPr>
        <xdr:cNvPr id="257" name="テキスト ボックス 256"/>
        <xdr:cNvSpPr txBox="1"/>
      </xdr:nvSpPr>
      <xdr:spPr>
        <a:xfrm>
          <a:off x="3530111" y="1649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41360</xdr:rowOff>
    </xdr:from>
    <xdr:to>
      <xdr:col>15</xdr:col>
      <xdr:colOff>101600</xdr:colOff>
      <xdr:row>97</xdr:row>
      <xdr:rowOff>142960</xdr:rowOff>
    </xdr:to>
    <xdr:sp macro="" textlink="">
      <xdr:nvSpPr>
        <xdr:cNvPr id="258" name="楕円 257"/>
        <xdr:cNvSpPr/>
      </xdr:nvSpPr>
      <xdr:spPr>
        <a:xfrm>
          <a:off x="2857500" y="1667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159487</xdr:rowOff>
    </xdr:from>
    <xdr:ext cx="534377" cy="259045"/>
    <xdr:sp macro="" textlink="">
      <xdr:nvSpPr>
        <xdr:cNvPr id="259" name="テキスト ボックス 258"/>
        <xdr:cNvSpPr txBox="1"/>
      </xdr:nvSpPr>
      <xdr:spPr>
        <a:xfrm>
          <a:off x="2641111" y="1644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97321</xdr:rowOff>
    </xdr:from>
    <xdr:to>
      <xdr:col>10</xdr:col>
      <xdr:colOff>165100</xdr:colOff>
      <xdr:row>98</xdr:row>
      <xdr:rowOff>27471</xdr:rowOff>
    </xdr:to>
    <xdr:sp macro="" textlink="">
      <xdr:nvSpPr>
        <xdr:cNvPr id="260" name="楕円 259"/>
        <xdr:cNvSpPr/>
      </xdr:nvSpPr>
      <xdr:spPr>
        <a:xfrm>
          <a:off x="1968500" y="167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43998</xdr:rowOff>
    </xdr:from>
    <xdr:ext cx="534377" cy="259045"/>
    <xdr:sp macro="" textlink="">
      <xdr:nvSpPr>
        <xdr:cNvPr id="261" name="テキスト ボックス 260"/>
        <xdr:cNvSpPr txBox="1"/>
      </xdr:nvSpPr>
      <xdr:spPr>
        <a:xfrm>
          <a:off x="1752111" y="165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93066</xdr:rowOff>
    </xdr:from>
    <xdr:to>
      <xdr:col>6</xdr:col>
      <xdr:colOff>38100</xdr:colOff>
      <xdr:row>98</xdr:row>
      <xdr:rowOff>23216</xdr:rowOff>
    </xdr:to>
    <xdr:sp macro="" textlink="">
      <xdr:nvSpPr>
        <xdr:cNvPr id="262" name="楕円 261"/>
        <xdr:cNvSpPr/>
      </xdr:nvSpPr>
      <xdr:spPr>
        <a:xfrm>
          <a:off x="1079500" y="167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39743</xdr:rowOff>
    </xdr:from>
    <xdr:ext cx="534377" cy="259045"/>
    <xdr:sp macro="" textlink="">
      <xdr:nvSpPr>
        <xdr:cNvPr id="263" name="テキスト ボックス 262"/>
        <xdr:cNvSpPr txBox="1"/>
      </xdr:nvSpPr>
      <xdr:spPr>
        <a:xfrm>
          <a:off x="863111" y="1649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26035</xdr:rowOff>
    </xdr:from>
    <xdr:to>
      <xdr:col>41</xdr:col>
      <xdr:colOff>101600</xdr:colOff>
      <xdr:row>35</xdr:row>
      <xdr:rowOff>127635</xdr:rowOff>
    </xdr:to>
    <xdr:sp macro="" textlink="">
      <xdr:nvSpPr>
        <xdr:cNvPr id="302" name="フローチャート: 判断 301"/>
        <xdr:cNvSpPr/>
      </xdr:nvSpPr>
      <xdr:spPr>
        <a:xfrm>
          <a:off x="781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144162</xdr:rowOff>
    </xdr:from>
    <xdr:ext cx="469744" cy="259045"/>
    <xdr:sp macro="" textlink="">
      <xdr:nvSpPr>
        <xdr:cNvPr id="303" name="テキスト ボックス 302"/>
        <xdr:cNvSpPr txBox="1"/>
      </xdr:nvSpPr>
      <xdr:spPr>
        <a:xfrm>
          <a:off x="7626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152527</xdr:rowOff>
    </xdr:from>
    <xdr:to>
      <xdr:col>36</xdr:col>
      <xdr:colOff>165100</xdr:colOff>
      <xdr:row>31</xdr:row>
      <xdr:rowOff>82677</xdr:rowOff>
    </xdr:to>
    <xdr:sp macro="" textlink="">
      <xdr:nvSpPr>
        <xdr:cNvPr id="304" name="フローチャート: 判断 303"/>
        <xdr:cNvSpPr/>
      </xdr:nvSpPr>
      <xdr:spPr>
        <a:xfrm>
          <a:off x="6921500" y="5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99204</xdr:rowOff>
    </xdr:from>
    <xdr:ext cx="469744" cy="259045"/>
    <xdr:sp macro="" textlink="">
      <xdr:nvSpPr>
        <xdr:cNvPr id="305" name="テキスト ボックス 304"/>
        <xdr:cNvSpPr txBox="1"/>
      </xdr:nvSpPr>
      <xdr:spPr>
        <a:xfrm>
          <a:off x="6737428" y="50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165145</xdr:rowOff>
    </xdr:from>
    <xdr:to>
      <xdr:col>55</xdr:col>
      <xdr:colOff>0</xdr:colOff>
      <xdr:row>59</xdr:row>
      <xdr:rowOff>888</xdr:rowOff>
    </xdr:to>
    <xdr:cxnSp macro="">
      <xdr:nvCxnSpPr>
        <xdr:cNvPr id="351" name="直線コネクタ 350"/>
        <xdr:cNvCxnSpPr/>
      </xdr:nvCxnSpPr>
      <xdr:spPr>
        <a:xfrm flipV="1">
          <a:off x="9639300" y="10109245"/>
          <a:ext cx="838200" cy="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102677</xdr:rowOff>
    </xdr:from>
    <xdr:ext cx="534377" cy="259045"/>
    <xdr:sp macro="" textlink="">
      <xdr:nvSpPr>
        <xdr:cNvPr id="352" name="農林水産業費平均値テキスト"/>
        <xdr:cNvSpPr txBox="1"/>
      </xdr:nvSpPr>
      <xdr:spPr>
        <a:xfrm>
          <a:off x="10528300" y="100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158463</xdr:rowOff>
    </xdr:from>
    <xdr:to>
      <xdr:col>50</xdr:col>
      <xdr:colOff>114300</xdr:colOff>
      <xdr:row>59</xdr:row>
      <xdr:rowOff>888</xdr:rowOff>
    </xdr:to>
    <xdr:cxnSp macro="">
      <xdr:nvCxnSpPr>
        <xdr:cNvPr id="354" name="直線コネクタ 353"/>
        <xdr:cNvCxnSpPr/>
      </xdr:nvCxnSpPr>
      <xdr:spPr>
        <a:xfrm>
          <a:off x="8750300" y="10102563"/>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54468</xdr:rowOff>
    </xdr:from>
    <xdr:ext cx="534377" cy="259045"/>
    <xdr:sp macro="" textlink="">
      <xdr:nvSpPr>
        <xdr:cNvPr id="356" name="テキスト ボックス 355"/>
        <xdr:cNvSpPr txBox="1"/>
      </xdr:nvSpPr>
      <xdr:spPr>
        <a:xfrm>
          <a:off x="9372111" y="101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124968</xdr:rowOff>
    </xdr:from>
    <xdr:to>
      <xdr:col>45</xdr:col>
      <xdr:colOff>177800</xdr:colOff>
      <xdr:row>58</xdr:row>
      <xdr:rowOff>158463</xdr:rowOff>
    </xdr:to>
    <xdr:cxnSp macro="">
      <xdr:nvCxnSpPr>
        <xdr:cNvPr id="357" name="直線コネクタ 356"/>
        <xdr:cNvCxnSpPr/>
      </xdr:nvCxnSpPr>
      <xdr:spPr>
        <a:xfrm>
          <a:off x="7861300" y="10069068"/>
          <a:ext cx="889000" cy="3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62030</xdr:rowOff>
    </xdr:from>
    <xdr:ext cx="534377" cy="259045"/>
    <xdr:sp macro="" textlink="">
      <xdr:nvSpPr>
        <xdr:cNvPr id="359" name="テキスト ボックス 358"/>
        <xdr:cNvSpPr txBox="1"/>
      </xdr:nvSpPr>
      <xdr:spPr>
        <a:xfrm>
          <a:off x="8483111" y="101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124968</xdr:rowOff>
    </xdr:from>
    <xdr:to>
      <xdr:col>41</xdr:col>
      <xdr:colOff>50800</xdr:colOff>
      <xdr:row>58</xdr:row>
      <xdr:rowOff>129249</xdr:rowOff>
    </xdr:to>
    <xdr:cxnSp macro="">
      <xdr:nvCxnSpPr>
        <xdr:cNvPr id="360" name="直線コネクタ 359"/>
        <xdr:cNvCxnSpPr/>
      </xdr:nvCxnSpPr>
      <xdr:spPr>
        <a:xfrm flipV="1">
          <a:off x="6972300" y="10069068"/>
          <a:ext cx="8890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137029</xdr:rowOff>
    </xdr:from>
    <xdr:to>
      <xdr:col>41</xdr:col>
      <xdr:colOff>101600</xdr:colOff>
      <xdr:row>59</xdr:row>
      <xdr:rowOff>67179</xdr:rowOff>
    </xdr:to>
    <xdr:sp macro="" textlink="">
      <xdr:nvSpPr>
        <xdr:cNvPr id="361" name="フローチャート: 判断 360"/>
        <xdr:cNvSpPr/>
      </xdr:nvSpPr>
      <xdr:spPr>
        <a:xfrm>
          <a:off x="7810500" y="1008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58306</xdr:rowOff>
    </xdr:from>
    <xdr:ext cx="534377" cy="259045"/>
    <xdr:sp macro="" textlink="">
      <xdr:nvSpPr>
        <xdr:cNvPr id="362" name="テキスト ボックス 361"/>
        <xdr:cNvSpPr txBox="1"/>
      </xdr:nvSpPr>
      <xdr:spPr>
        <a:xfrm>
          <a:off x="7594111" y="101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136312</xdr:rowOff>
    </xdr:from>
    <xdr:to>
      <xdr:col>36</xdr:col>
      <xdr:colOff>165100</xdr:colOff>
      <xdr:row>59</xdr:row>
      <xdr:rowOff>66462</xdr:rowOff>
    </xdr:to>
    <xdr:sp macro="" textlink="">
      <xdr:nvSpPr>
        <xdr:cNvPr id="363" name="フローチャート: 判断 362"/>
        <xdr:cNvSpPr/>
      </xdr:nvSpPr>
      <xdr:spPr>
        <a:xfrm>
          <a:off x="6921500" y="1008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57589</xdr:rowOff>
    </xdr:from>
    <xdr:ext cx="534377" cy="259045"/>
    <xdr:sp macro="" textlink="">
      <xdr:nvSpPr>
        <xdr:cNvPr id="364" name="テキスト ボックス 363"/>
        <xdr:cNvSpPr txBox="1"/>
      </xdr:nvSpPr>
      <xdr:spPr>
        <a:xfrm>
          <a:off x="6705111" y="101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114345</xdr:rowOff>
    </xdr:from>
    <xdr:to>
      <xdr:col>55</xdr:col>
      <xdr:colOff>50800</xdr:colOff>
      <xdr:row>59</xdr:row>
      <xdr:rowOff>44495</xdr:rowOff>
    </xdr:to>
    <xdr:sp macro="" textlink="">
      <xdr:nvSpPr>
        <xdr:cNvPr id="370" name="楕円 369"/>
        <xdr:cNvSpPr/>
      </xdr:nvSpPr>
      <xdr:spPr>
        <a:xfrm>
          <a:off x="10426700" y="100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73722</xdr:rowOff>
    </xdr:from>
    <xdr:ext cx="534377" cy="259045"/>
    <xdr:sp macro="" textlink="">
      <xdr:nvSpPr>
        <xdr:cNvPr id="371" name="農林水産業費該当値テキスト"/>
        <xdr:cNvSpPr txBox="1"/>
      </xdr:nvSpPr>
      <xdr:spPr>
        <a:xfrm>
          <a:off x="10528300" y="98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121538</xdr:rowOff>
    </xdr:from>
    <xdr:to>
      <xdr:col>50</xdr:col>
      <xdr:colOff>165100</xdr:colOff>
      <xdr:row>59</xdr:row>
      <xdr:rowOff>51688</xdr:rowOff>
    </xdr:to>
    <xdr:sp macro="" textlink="">
      <xdr:nvSpPr>
        <xdr:cNvPr id="372" name="楕円 371"/>
        <xdr:cNvSpPr/>
      </xdr:nvSpPr>
      <xdr:spPr>
        <a:xfrm>
          <a:off x="9588500" y="100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68215</xdr:rowOff>
    </xdr:from>
    <xdr:ext cx="534377" cy="259045"/>
    <xdr:sp macro="" textlink="">
      <xdr:nvSpPr>
        <xdr:cNvPr id="373" name="テキスト ボックス 372"/>
        <xdr:cNvSpPr txBox="1"/>
      </xdr:nvSpPr>
      <xdr:spPr>
        <a:xfrm>
          <a:off x="9372111" y="984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107663</xdr:rowOff>
    </xdr:from>
    <xdr:to>
      <xdr:col>46</xdr:col>
      <xdr:colOff>38100</xdr:colOff>
      <xdr:row>59</xdr:row>
      <xdr:rowOff>37813</xdr:rowOff>
    </xdr:to>
    <xdr:sp macro="" textlink="">
      <xdr:nvSpPr>
        <xdr:cNvPr id="374" name="楕円 373"/>
        <xdr:cNvSpPr/>
      </xdr:nvSpPr>
      <xdr:spPr>
        <a:xfrm>
          <a:off x="8699500" y="1005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54340</xdr:rowOff>
    </xdr:from>
    <xdr:ext cx="534377" cy="259045"/>
    <xdr:sp macro="" textlink="">
      <xdr:nvSpPr>
        <xdr:cNvPr id="375" name="テキスト ボックス 374"/>
        <xdr:cNvSpPr txBox="1"/>
      </xdr:nvSpPr>
      <xdr:spPr>
        <a:xfrm>
          <a:off x="8483111" y="982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74168</xdr:rowOff>
    </xdr:from>
    <xdr:to>
      <xdr:col>41</xdr:col>
      <xdr:colOff>101600</xdr:colOff>
      <xdr:row>59</xdr:row>
      <xdr:rowOff>4318</xdr:rowOff>
    </xdr:to>
    <xdr:sp macro="" textlink="">
      <xdr:nvSpPr>
        <xdr:cNvPr id="376" name="楕円 375"/>
        <xdr:cNvSpPr/>
      </xdr:nvSpPr>
      <xdr:spPr>
        <a:xfrm>
          <a:off x="7810500" y="100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20845</xdr:rowOff>
    </xdr:from>
    <xdr:ext cx="534377" cy="259045"/>
    <xdr:sp macro="" textlink="">
      <xdr:nvSpPr>
        <xdr:cNvPr id="377" name="テキスト ボックス 376"/>
        <xdr:cNvSpPr txBox="1"/>
      </xdr:nvSpPr>
      <xdr:spPr>
        <a:xfrm>
          <a:off x="7594111" y="97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78449</xdr:rowOff>
    </xdr:from>
    <xdr:to>
      <xdr:col>36</xdr:col>
      <xdr:colOff>165100</xdr:colOff>
      <xdr:row>59</xdr:row>
      <xdr:rowOff>8599</xdr:rowOff>
    </xdr:to>
    <xdr:sp macro="" textlink="">
      <xdr:nvSpPr>
        <xdr:cNvPr id="378" name="楕円 377"/>
        <xdr:cNvSpPr/>
      </xdr:nvSpPr>
      <xdr:spPr>
        <a:xfrm>
          <a:off x="6921500" y="100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25126</xdr:rowOff>
    </xdr:from>
    <xdr:ext cx="534377" cy="259045"/>
    <xdr:sp macro="" textlink="">
      <xdr:nvSpPr>
        <xdr:cNvPr id="379" name="テキスト ボックス 378"/>
        <xdr:cNvSpPr txBox="1"/>
      </xdr:nvSpPr>
      <xdr:spPr>
        <a:xfrm>
          <a:off x="6705111" y="979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36410</xdr:rowOff>
    </xdr:from>
    <xdr:to>
      <xdr:col>55</xdr:col>
      <xdr:colOff>0</xdr:colOff>
      <xdr:row>77</xdr:row>
      <xdr:rowOff>104800</xdr:rowOff>
    </xdr:to>
    <xdr:cxnSp macro="">
      <xdr:nvCxnSpPr>
        <xdr:cNvPr id="408" name="直線コネクタ 407"/>
        <xdr:cNvCxnSpPr/>
      </xdr:nvCxnSpPr>
      <xdr:spPr>
        <a:xfrm>
          <a:off x="9639300" y="13238060"/>
          <a:ext cx="8382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36410</xdr:rowOff>
    </xdr:from>
    <xdr:to>
      <xdr:col>50</xdr:col>
      <xdr:colOff>114300</xdr:colOff>
      <xdr:row>77</xdr:row>
      <xdr:rowOff>99104</xdr:rowOff>
    </xdr:to>
    <xdr:cxnSp macro="">
      <xdr:nvCxnSpPr>
        <xdr:cNvPr id="411" name="直線コネクタ 410"/>
        <xdr:cNvCxnSpPr/>
      </xdr:nvCxnSpPr>
      <xdr:spPr>
        <a:xfrm flipV="1">
          <a:off x="8750300" y="13238060"/>
          <a:ext cx="889000" cy="6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86016</xdr:rowOff>
    </xdr:from>
    <xdr:ext cx="534377" cy="259045"/>
    <xdr:sp macro="" textlink="">
      <xdr:nvSpPr>
        <xdr:cNvPr id="413" name="テキスト ボックス 412"/>
        <xdr:cNvSpPr txBox="1"/>
      </xdr:nvSpPr>
      <xdr:spPr>
        <a:xfrm>
          <a:off x="9372111" y="132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99104</xdr:rowOff>
    </xdr:from>
    <xdr:to>
      <xdr:col>45</xdr:col>
      <xdr:colOff>177800</xdr:colOff>
      <xdr:row>77</xdr:row>
      <xdr:rowOff>102781</xdr:rowOff>
    </xdr:to>
    <xdr:cxnSp macro="">
      <xdr:nvCxnSpPr>
        <xdr:cNvPr id="414" name="直線コネクタ 413"/>
        <xdr:cNvCxnSpPr/>
      </xdr:nvCxnSpPr>
      <xdr:spPr>
        <a:xfrm flipV="1">
          <a:off x="7861300" y="13300754"/>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40926</xdr:rowOff>
    </xdr:from>
    <xdr:to>
      <xdr:col>41</xdr:col>
      <xdr:colOff>50800</xdr:colOff>
      <xdr:row>77</xdr:row>
      <xdr:rowOff>102781</xdr:rowOff>
    </xdr:to>
    <xdr:cxnSp macro="">
      <xdr:nvCxnSpPr>
        <xdr:cNvPr id="417" name="直線コネクタ 416"/>
        <xdr:cNvCxnSpPr/>
      </xdr:nvCxnSpPr>
      <xdr:spPr>
        <a:xfrm>
          <a:off x="6972300" y="13242576"/>
          <a:ext cx="889000" cy="6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165461</xdr:rowOff>
    </xdr:from>
    <xdr:to>
      <xdr:col>41</xdr:col>
      <xdr:colOff>101600</xdr:colOff>
      <xdr:row>77</xdr:row>
      <xdr:rowOff>95611</xdr:rowOff>
    </xdr:to>
    <xdr:sp macro="" textlink="">
      <xdr:nvSpPr>
        <xdr:cNvPr id="418" name="フローチャート: 判断 417"/>
        <xdr:cNvSpPr/>
      </xdr:nvSpPr>
      <xdr:spPr>
        <a:xfrm>
          <a:off x="7810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112138</xdr:rowOff>
    </xdr:from>
    <xdr:ext cx="534377" cy="259045"/>
    <xdr:sp macro="" textlink="">
      <xdr:nvSpPr>
        <xdr:cNvPr id="419" name="テキスト ボックス 418"/>
        <xdr:cNvSpPr txBox="1"/>
      </xdr:nvSpPr>
      <xdr:spPr>
        <a:xfrm>
          <a:off x="7594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165043</xdr:rowOff>
    </xdr:from>
    <xdr:to>
      <xdr:col>36</xdr:col>
      <xdr:colOff>165100</xdr:colOff>
      <xdr:row>77</xdr:row>
      <xdr:rowOff>95193</xdr:rowOff>
    </xdr:to>
    <xdr:sp macro="" textlink="">
      <xdr:nvSpPr>
        <xdr:cNvPr id="420" name="フローチャート: 判断 419"/>
        <xdr:cNvSpPr/>
      </xdr:nvSpPr>
      <xdr:spPr>
        <a:xfrm>
          <a:off x="6921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86320</xdr:rowOff>
    </xdr:from>
    <xdr:ext cx="534377" cy="259045"/>
    <xdr:sp macro="" textlink="">
      <xdr:nvSpPr>
        <xdr:cNvPr id="421" name="テキスト ボックス 420"/>
        <xdr:cNvSpPr txBox="1"/>
      </xdr:nvSpPr>
      <xdr:spPr>
        <a:xfrm>
          <a:off x="6705111" y="132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54000</xdr:rowOff>
    </xdr:from>
    <xdr:to>
      <xdr:col>55</xdr:col>
      <xdr:colOff>50800</xdr:colOff>
      <xdr:row>77</xdr:row>
      <xdr:rowOff>155600</xdr:rowOff>
    </xdr:to>
    <xdr:sp macro="" textlink="">
      <xdr:nvSpPr>
        <xdr:cNvPr id="427" name="楕円 426"/>
        <xdr:cNvSpPr/>
      </xdr:nvSpPr>
      <xdr:spPr>
        <a:xfrm>
          <a:off x="10426700" y="132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32427</xdr:rowOff>
    </xdr:from>
    <xdr:ext cx="534377" cy="259045"/>
    <xdr:sp macro="" textlink="">
      <xdr:nvSpPr>
        <xdr:cNvPr id="428" name="商工費該当値テキスト"/>
        <xdr:cNvSpPr txBox="1"/>
      </xdr:nvSpPr>
      <xdr:spPr>
        <a:xfrm>
          <a:off x="10528300" y="132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157060</xdr:rowOff>
    </xdr:from>
    <xdr:to>
      <xdr:col>50</xdr:col>
      <xdr:colOff>165100</xdr:colOff>
      <xdr:row>77</xdr:row>
      <xdr:rowOff>87210</xdr:rowOff>
    </xdr:to>
    <xdr:sp macro="" textlink="">
      <xdr:nvSpPr>
        <xdr:cNvPr id="429" name="楕円 428"/>
        <xdr:cNvSpPr/>
      </xdr:nvSpPr>
      <xdr:spPr>
        <a:xfrm>
          <a:off x="9588500" y="131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103738</xdr:rowOff>
    </xdr:from>
    <xdr:ext cx="534377" cy="259045"/>
    <xdr:sp macro="" textlink="">
      <xdr:nvSpPr>
        <xdr:cNvPr id="430" name="テキスト ボックス 429"/>
        <xdr:cNvSpPr txBox="1"/>
      </xdr:nvSpPr>
      <xdr:spPr>
        <a:xfrm>
          <a:off x="9372111" y="1296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48304</xdr:rowOff>
    </xdr:from>
    <xdr:to>
      <xdr:col>46</xdr:col>
      <xdr:colOff>38100</xdr:colOff>
      <xdr:row>77</xdr:row>
      <xdr:rowOff>149904</xdr:rowOff>
    </xdr:to>
    <xdr:sp macro="" textlink="">
      <xdr:nvSpPr>
        <xdr:cNvPr id="431" name="楕円 430"/>
        <xdr:cNvSpPr/>
      </xdr:nvSpPr>
      <xdr:spPr>
        <a:xfrm>
          <a:off x="8699500" y="132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141031</xdr:rowOff>
    </xdr:from>
    <xdr:ext cx="534377" cy="259045"/>
    <xdr:sp macro="" textlink="">
      <xdr:nvSpPr>
        <xdr:cNvPr id="432" name="テキスト ボックス 431"/>
        <xdr:cNvSpPr txBox="1"/>
      </xdr:nvSpPr>
      <xdr:spPr>
        <a:xfrm>
          <a:off x="8483111" y="1334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51981</xdr:rowOff>
    </xdr:from>
    <xdr:to>
      <xdr:col>41</xdr:col>
      <xdr:colOff>101600</xdr:colOff>
      <xdr:row>77</xdr:row>
      <xdr:rowOff>153581</xdr:rowOff>
    </xdr:to>
    <xdr:sp macro="" textlink="">
      <xdr:nvSpPr>
        <xdr:cNvPr id="433" name="楕円 432"/>
        <xdr:cNvSpPr/>
      </xdr:nvSpPr>
      <xdr:spPr>
        <a:xfrm>
          <a:off x="7810500" y="1325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144708</xdr:rowOff>
    </xdr:from>
    <xdr:ext cx="534377" cy="259045"/>
    <xdr:sp macro="" textlink="">
      <xdr:nvSpPr>
        <xdr:cNvPr id="434" name="テキスト ボックス 433"/>
        <xdr:cNvSpPr txBox="1"/>
      </xdr:nvSpPr>
      <xdr:spPr>
        <a:xfrm>
          <a:off x="7594111" y="1334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161576</xdr:rowOff>
    </xdr:from>
    <xdr:to>
      <xdr:col>36</xdr:col>
      <xdr:colOff>165100</xdr:colOff>
      <xdr:row>77</xdr:row>
      <xdr:rowOff>91726</xdr:rowOff>
    </xdr:to>
    <xdr:sp macro="" textlink="">
      <xdr:nvSpPr>
        <xdr:cNvPr id="435" name="楕円 434"/>
        <xdr:cNvSpPr/>
      </xdr:nvSpPr>
      <xdr:spPr>
        <a:xfrm>
          <a:off x="6921500" y="1319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108252</xdr:rowOff>
    </xdr:from>
    <xdr:ext cx="534377" cy="259045"/>
    <xdr:sp macro="" textlink="">
      <xdr:nvSpPr>
        <xdr:cNvPr id="436" name="テキスト ボックス 435"/>
        <xdr:cNvSpPr txBox="1"/>
      </xdr:nvSpPr>
      <xdr:spPr>
        <a:xfrm>
          <a:off x="6705111" y="1296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58854</xdr:rowOff>
    </xdr:from>
    <xdr:to>
      <xdr:col>55</xdr:col>
      <xdr:colOff>0</xdr:colOff>
      <xdr:row>99</xdr:row>
      <xdr:rowOff>61833</xdr:rowOff>
    </xdr:to>
    <xdr:cxnSp macro="">
      <xdr:nvCxnSpPr>
        <xdr:cNvPr id="467" name="直線コネクタ 466"/>
        <xdr:cNvCxnSpPr/>
      </xdr:nvCxnSpPr>
      <xdr:spPr>
        <a:xfrm flipV="1">
          <a:off x="9639300" y="17032404"/>
          <a:ext cx="838200" cy="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867</xdr:rowOff>
    </xdr:from>
    <xdr:ext cx="534377" cy="259045"/>
    <xdr:sp macro="" textlink="">
      <xdr:nvSpPr>
        <xdr:cNvPr id="468" name="土木費平均値テキスト"/>
        <xdr:cNvSpPr txBox="1"/>
      </xdr:nvSpPr>
      <xdr:spPr>
        <a:xfrm>
          <a:off x="10528300" y="169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61833</xdr:rowOff>
    </xdr:from>
    <xdr:to>
      <xdr:col>50</xdr:col>
      <xdr:colOff>114300</xdr:colOff>
      <xdr:row>99</xdr:row>
      <xdr:rowOff>62971</xdr:rowOff>
    </xdr:to>
    <xdr:cxnSp macro="">
      <xdr:nvCxnSpPr>
        <xdr:cNvPr id="470" name="直線コネクタ 469"/>
        <xdr:cNvCxnSpPr/>
      </xdr:nvCxnSpPr>
      <xdr:spPr>
        <a:xfrm flipV="1">
          <a:off x="8750300" y="17035383"/>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112022</xdr:rowOff>
    </xdr:from>
    <xdr:ext cx="534377" cy="259045"/>
    <xdr:sp macro="" textlink="">
      <xdr:nvSpPr>
        <xdr:cNvPr id="472" name="テキスト ボックス 471"/>
        <xdr:cNvSpPr txBox="1"/>
      </xdr:nvSpPr>
      <xdr:spPr>
        <a:xfrm>
          <a:off x="9372111" y="170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54097</xdr:rowOff>
    </xdr:from>
    <xdr:to>
      <xdr:col>45</xdr:col>
      <xdr:colOff>177800</xdr:colOff>
      <xdr:row>99</xdr:row>
      <xdr:rowOff>62971</xdr:rowOff>
    </xdr:to>
    <xdr:cxnSp macro="">
      <xdr:nvCxnSpPr>
        <xdr:cNvPr id="473" name="直線コネクタ 472"/>
        <xdr:cNvCxnSpPr/>
      </xdr:nvCxnSpPr>
      <xdr:spPr>
        <a:xfrm>
          <a:off x="7861300" y="17027647"/>
          <a:ext cx="8890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111476</xdr:rowOff>
    </xdr:from>
    <xdr:ext cx="534377" cy="259045"/>
    <xdr:sp macro="" textlink="">
      <xdr:nvSpPr>
        <xdr:cNvPr id="475" name="テキスト ボックス 474"/>
        <xdr:cNvSpPr txBox="1"/>
      </xdr:nvSpPr>
      <xdr:spPr>
        <a:xfrm>
          <a:off x="8483111" y="170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54097</xdr:rowOff>
    </xdr:from>
    <xdr:to>
      <xdr:col>41</xdr:col>
      <xdr:colOff>50800</xdr:colOff>
      <xdr:row>99</xdr:row>
      <xdr:rowOff>62145</xdr:rowOff>
    </xdr:to>
    <xdr:cxnSp macro="">
      <xdr:nvCxnSpPr>
        <xdr:cNvPr id="476" name="直線コネクタ 475"/>
        <xdr:cNvCxnSpPr/>
      </xdr:nvCxnSpPr>
      <xdr:spPr>
        <a:xfrm flipV="1">
          <a:off x="6972300" y="17027647"/>
          <a:ext cx="889000" cy="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21841</xdr:rowOff>
    </xdr:from>
    <xdr:to>
      <xdr:col>41</xdr:col>
      <xdr:colOff>101600</xdr:colOff>
      <xdr:row>99</xdr:row>
      <xdr:rowOff>123441</xdr:rowOff>
    </xdr:to>
    <xdr:sp macro="" textlink="">
      <xdr:nvSpPr>
        <xdr:cNvPr id="477" name="フローチャート: 判断 476"/>
        <xdr:cNvSpPr/>
      </xdr:nvSpPr>
      <xdr:spPr>
        <a:xfrm>
          <a:off x="7810500" y="1699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114568</xdr:rowOff>
    </xdr:from>
    <xdr:ext cx="534377" cy="259045"/>
    <xdr:sp macro="" textlink="">
      <xdr:nvSpPr>
        <xdr:cNvPr id="478" name="テキスト ボックス 477"/>
        <xdr:cNvSpPr txBox="1"/>
      </xdr:nvSpPr>
      <xdr:spPr>
        <a:xfrm>
          <a:off x="7594111" y="1708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24679</xdr:rowOff>
    </xdr:from>
    <xdr:to>
      <xdr:col>36</xdr:col>
      <xdr:colOff>165100</xdr:colOff>
      <xdr:row>99</xdr:row>
      <xdr:rowOff>126279</xdr:rowOff>
    </xdr:to>
    <xdr:sp macro="" textlink="">
      <xdr:nvSpPr>
        <xdr:cNvPr id="479" name="フローチャート: 判断 478"/>
        <xdr:cNvSpPr/>
      </xdr:nvSpPr>
      <xdr:spPr>
        <a:xfrm>
          <a:off x="6921500" y="169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117406</xdr:rowOff>
    </xdr:from>
    <xdr:ext cx="534377" cy="259045"/>
    <xdr:sp macro="" textlink="">
      <xdr:nvSpPr>
        <xdr:cNvPr id="480" name="テキスト ボックス 479"/>
        <xdr:cNvSpPr txBox="1"/>
      </xdr:nvSpPr>
      <xdr:spPr>
        <a:xfrm>
          <a:off x="6705111" y="1709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8054</xdr:rowOff>
    </xdr:from>
    <xdr:to>
      <xdr:col>55</xdr:col>
      <xdr:colOff>50800</xdr:colOff>
      <xdr:row>99</xdr:row>
      <xdr:rowOff>109654</xdr:rowOff>
    </xdr:to>
    <xdr:sp macro="" textlink="">
      <xdr:nvSpPr>
        <xdr:cNvPr id="486" name="楕円 485"/>
        <xdr:cNvSpPr/>
      </xdr:nvSpPr>
      <xdr:spPr>
        <a:xfrm>
          <a:off x="10426700" y="1698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138881</xdr:rowOff>
    </xdr:from>
    <xdr:ext cx="599010" cy="259045"/>
    <xdr:sp macro="" textlink="">
      <xdr:nvSpPr>
        <xdr:cNvPr id="487" name="土木費該当値テキスト"/>
        <xdr:cNvSpPr txBox="1"/>
      </xdr:nvSpPr>
      <xdr:spPr>
        <a:xfrm>
          <a:off x="10528300" y="1676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11033</xdr:rowOff>
    </xdr:from>
    <xdr:to>
      <xdr:col>50</xdr:col>
      <xdr:colOff>165100</xdr:colOff>
      <xdr:row>99</xdr:row>
      <xdr:rowOff>112633</xdr:rowOff>
    </xdr:to>
    <xdr:sp macro="" textlink="">
      <xdr:nvSpPr>
        <xdr:cNvPr id="488" name="楕円 487"/>
        <xdr:cNvSpPr/>
      </xdr:nvSpPr>
      <xdr:spPr>
        <a:xfrm>
          <a:off x="9588500" y="169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129160</xdr:rowOff>
    </xdr:from>
    <xdr:ext cx="599010" cy="259045"/>
    <xdr:sp macro="" textlink="">
      <xdr:nvSpPr>
        <xdr:cNvPr id="489" name="テキスト ボックス 488"/>
        <xdr:cNvSpPr txBox="1"/>
      </xdr:nvSpPr>
      <xdr:spPr>
        <a:xfrm>
          <a:off x="9339795" y="1675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12171</xdr:rowOff>
    </xdr:from>
    <xdr:to>
      <xdr:col>46</xdr:col>
      <xdr:colOff>38100</xdr:colOff>
      <xdr:row>99</xdr:row>
      <xdr:rowOff>113771</xdr:rowOff>
    </xdr:to>
    <xdr:sp macro="" textlink="">
      <xdr:nvSpPr>
        <xdr:cNvPr id="490" name="楕円 489"/>
        <xdr:cNvSpPr/>
      </xdr:nvSpPr>
      <xdr:spPr>
        <a:xfrm>
          <a:off x="8699500" y="1698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130298</xdr:rowOff>
    </xdr:from>
    <xdr:ext cx="599010" cy="259045"/>
    <xdr:sp macro="" textlink="">
      <xdr:nvSpPr>
        <xdr:cNvPr id="491" name="テキスト ボックス 490"/>
        <xdr:cNvSpPr txBox="1"/>
      </xdr:nvSpPr>
      <xdr:spPr>
        <a:xfrm>
          <a:off x="8450795" y="1676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3297</xdr:rowOff>
    </xdr:from>
    <xdr:to>
      <xdr:col>41</xdr:col>
      <xdr:colOff>101600</xdr:colOff>
      <xdr:row>99</xdr:row>
      <xdr:rowOff>104897</xdr:rowOff>
    </xdr:to>
    <xdr:sp macro="" textlink="">
      <xdr:nvSpPr>
        <xdr:cNvPr id="492" name="楕円 491"/>
        <xdr:cNvSpPr/>
      </xdr:nvSpPr>
      <xdr:spPr>
        <a:xfrm>
          <a:off x="7810500" y="169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121424</xdr:rowOff>
    </xdr:from>
    <xdr:ext cx="599010" cy="259045"/>
    <xdr:sp macro="" textlink="">
      <xdr:nvSpPr>
        <xdr:cNvPr id="493" name="テキスト ボックス 492"/>
        <xdr:cNvSpPr txBox="1"/>
      </xdr:nvSpPr>
      <xdr:spPr>
        <a:xfrm>
          <a:off x="7561795" y="1675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11345</xdr:rowOff>
    </xdr:from>
    <xdr:to>
      <xdr:col>36</xdr:col>
      <xdr:colOff>165100</xdr:colOff>
      <xdr:row>99</xdr:row>
      <xdr:rowOff>112945</xdr:rowOff>
    </xdr:to>
    <xdr:sp macro="" textlink="">
      <xdr:nvSpPr>
        <xdr:cNvPr id="494" name="楕円 493"/>
        <xdr:cNvSpPr/>
      </xdr:nvSpPr>
      <xdr:spPr>
        <a:xfrm>
          <a:off x="6921500" y="1698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129472</xdr:rowOff>
    </xdr:from>
    <xdr:ext cx="599010" cy="259045"/>
    <xdr:sp macro="" textlink="">
      <xdr:nvSpPr>
        <xdr:cNvPr id="495" name="テキスト ボックス 494"/>
        <xdr:cNvSpPr txBox="1"/>
      </xdr:nvSpPr>
      <xdr:spPr>
        <a:xfrm>
          <a:off x="6672795" y="1676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162473</xdr:rowOff>
    </xdr:from>
    <xdr:to>
      <xdr:col>85</xdr:col>
      <xdr:colOff>127000</xdr:colOff>
      <xdr:row>37</xdr:row>
      <xdr:rowOff>16506</xdr:rowOff>
    </xdr:to>
    <xdr:cxnSp macro="">
      <xdr:nvCxnSpPr>
        <xdr:cNvPr id="526" name="直線コネクタ 525"/>
        <xdr:cNvCxnSpPr/>
      </xdr:nvCxnSpPr>
      <xdr:spPr>
        <a:xfrm flipV="1">
          <a:off x="15481300" y="6334673"/>
          <a:ext cx="838200" cy="2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7684</xdr:rowOff>
    </xdr:from>
    <xdr:ext cx="534377" cy="259045"/>
    <xdr:sp macro="" textlink="">
      <xdr:nvSpPr>
        <xdr:cNvPr id="527" name="消防費平均値テキスト"/>
        <xdr:cNvSpPr txBox="1"/>
      </xdr:nvSpPr>
      <xdr:spPr>
        <a:xfrm>
          <a:off x="16370300" y="635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16506</xdr:rowOff>
    </xdr:from>
    <xdr:to>
      <xdr:col>81</xdr:col>
      <xdr:colOff>50800</xdr:colOff>
      <xdr:row>37</xdr:row>
      <xdr:rowOff>34163</xdr:rowOff>
    </xdr:to>
    <xdr:cxnSp macro="">
      <xdr:nvCxnSpPr>
        <xdr:cNvPr id="529" name="直線コネクタ 528"/>
        <xdr:cNvCxnSpPr/>
      </xdr:nvCxnSpPr>
      <xdr:spPr>
        <a:xfrm flipV="1">
          <a:off x="14592300" y="6360156"/>
          <a:ext cx="889000" cy="1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87672</xdr:rowOff>
    </xdr:from>
    <xdr:ext cx="534377" cy="259045"/>
    <xdr:sp macro="" textlink="">
      <xdr:nvSpPr>
        <xdr:cNvPr id="531" name="テキスト ボックス 530"/>
        <xdr:cNvSpPr txBox="1"/>
      </xdr:nvSpPr>
      <xdr:spPr>
        <a:xfrm>
          <a:off x="15214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4880</xdr:rowOff>
    </xdr:from>
    <xdr:to>
      <xdr:col>76</xdr:col>
      <xdr:colOff>114300</xdr:colOff>
      <xdr:row>37</xdr:row>
      <xdr:rowOff>34163</xdr:rowOff>
    </xdr:to>
    <xdr:cxnSp macro="">
      <xdr:nvCxnSpPr>
        <xdr:cNvPr id="532" name="直線コネクタ 531"/>
        <xdr:cNvCxnSpPr/>
      </xdr:nvCxnSpPr>
      <xdr:spPr>
        <a:xfrm>
          <a:off x="13703300" y="6005630"/>
          <a:ext cx="889000" cy="37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142068</xdr:rowOff>
    </xdr:from>
    <xdr:ext cx="534377" cy="259045"/>
    <xdr:sp macro="" textlink="">
      <xdr:nvSpPr>
        <xdr:cNvPr id="534" name="テキスト ボックス 533"/>
        <xdr:cNvSpPr txBox="1"/>
      </xdr:nvSpPr>
      <xdr:spPr>
        <a:xfrm>
          <a:off x="14325111" y="648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124613</xdr:rowOff>
    </xdr:from>
    <xdr:to>
      <xdr:col>71</xdr:col>
      <xdr:colOff>177800</xdr:colOff>
      <xdr:row>35</xdr:row>
      <xdr:rowOff>4880</xdr:rowOff>
    </xdr:to>
    <xdr:cxnSp macro="">
      <xdr:nvCxnSpPr>
        <xdr:cNvPr id="535" name="直線コネクタ 534"/>
        <xdr:cNvCxnSpPr/>
      </xdr:nvCxnSpPr>
      <xdr:spPr>
        <a:xfrm>
          <a:off x="12814300" y="5953913"/>
          <a:ext cx="889000" cy="5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13386</xdr:rowOff>
    </xdr:from>
    <xdr:to>
      <xdr:col>72</xdr:col>
      <xdr:colOff>38100</xdr:colOff>
      <xdr:row>37</xdr:row>
      <xdr:rowOff>114986</xdr:rowOff>
    </xdr:to>
    <xdr:sp macro="" textlink="">
      <xdr:nvSpPr>
        <xdr:cNvPr id="536" name="フローチャート: 判断 535"/>
        <xdr:cNvSpPr/>
      </xdr:nvSpPr>
      <xdr:spPr>
        <a:xfrm>
          <a:off x="13652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106113</xdr:rowOff>
    </xdr:from>
    <xdr:ext cx="534377" cy="259045"/>
    <xdr:sp macro="" textlink="">
      <xdr:nvSpPr>
        <xdr:cNvPr id="537" name="テキスト ボックス 536"/>
        <xdr:cNvSpPr txBox="1"/>
      </xdr:nvSpPr>
      <xdr:spPr>
        <a:xfrm>
          <a:off x="13436111" y="64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56254</xdr:rowOff>
    </xdr:from>
    <xdr:to>
      <xdr:col>67</xdr:col>
      <xdr:colOff>101600</xdr:colOff>
      <xdr:row>37</xdr:row>
      <xdr:rowOff>157854</xdr:rowOff>
    </xdr:to>
    <xdr:sp macro="" textlink="">
      <xdr:nvSpPr>
        <xdr:cNvPr id="538" name="フローチャート: 判断 537"/>
        <xdr:cNvSpPr/>
      </xdr:nvSpPr>
      <xdr:spPr>
        <a:xfrm>
          <a:off x="12763500" y="63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148981</xdr:rowOff>
    </xdr:from>
    <xdr:ext cx="534377" cy="259045"/>
    <xdr:sp macro="" textlink="">
      <xdr:nvSpPr>
        <xdr:cNvPr id="539" name="テキスト ボックス 538"/>
        <xdr:cNvSpPr txBox="1"/>
      </xdr:nvSpPr>
      <xdr:spPr>
        <a:xfrm>
          <a:off x="12547111" y="64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111673</xdr:rowOff>
    </xdr:from>
    <xdr:to>
      <xdr:col>85</xdr:col>
      <xdr:colOff>177800</xdr:colOff>
      <xdr:row>37</xdr:row>
      <xdr:rowOff>41823</xdr:rowOff>
    </xdr:to>
    <xdr:sp macro="" textlink="">
      <xdr:nvSpPr>
        <xdr:cNvPr id="545" name="楕円 544"/>
        <xdr:cNvSpPr/>
      </xdr:nvSpPr>
      <xdr:spPr>
        <a:xfrm>
          <a:off x="16268700" y="628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134550</xdr:rowOff>
    </xdr:from>
    <xdr:ext cx="534377" cy="259045"/>
    <xdr:sp macro="" textlink="">
      <xdr:nvSpPr>
        <xdr:cNvPr id="546" name="消防費該当値テキスト"/>
        <xdr:cNvSpPr txBox="1"/>
      </xdr:nvSpPr>
      <xdr:spPr>
        <a:xfrm>
          <a:off x="16370300" y="613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137156</xdr:rowOff>
    </xdr:from>
    <xdr:to>
      <xdr:col>81</xdr:col>
      <xdr:colOff>101600</xdr:colOff>
      <xdr:row>37</xdr:row>
      <xdr:rowOff>67306</xdr:rowOff>
    </xdr:to>
    <xdr:sp macro="" textlink="">
      <xdr:nvSpPr>
        <xdr:cNvPr id="547" name="楕円 546"/>
        <xdr:cNvSpPr/>
      </xdr:nvSpPr>
      <xdr:spPr>
        <a:xfrm>
          <a:off x="15430500" y="630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83833</xdr:rowOff>
    </xdr:from>
    <xdr:ext cx="534377" cy="259045"/>
    <xdr:sp macro="" textlink="">
      <xdr:nvSpPr>
        <xdr:cNvPr id="548" name="テキスト ボックス 547"/>
        <xdr:cNvSpPr txBox="1"/>
      </xdr:nvSpPr>
      <xdr:spPr>
        <a:xfrm>
          <a:off x="15214111" y="608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154813</xdr:rowOff>
    </xdr:from>
    <xdr:to>
      <xdr:col>76</xdr:col>
      <xdr:colOff>165100</xdr:colOff>
      <xdr:row>37</xdr:row>
      <xdr:rowOff>84963</xdr:rowOff>
    </xdr:to>
    <xdr:sp macro="" textlink="">
      <xdr:nvSpPr>
        <xdr:cNvPr id="549" name="楕円 548"/>
        <xdr:cNvSpPr/>
      </xdr:nvSpPr>
      <xdr:spPr>
        <a:xfrm>
          <a:off x="14541500" y="63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101490</xdr:rowOff>
    </xdr:from>
    <xdr:ext cx="534377" cy="259045"/>
    <xdr:sp macro="" textlink="">
      <xdr:nvSpPr>
        <xdr:cNvPr id="550" name="テキスト ボックス 549"/>
        <xdr:cNvSpPr txBox="1"/>
      </xdr:nvSpPr>
      <xdr:spPr>
        <a:xfrm>
          <a:off x="14325111" y="61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125530</xdr:rowOff>
    </xdr:from>
    <xdr:to>
      <xdr:col>72</xdr:col>
      <xdr:colOff>38100</xdr:colOff>
      <xdr:row>35</xdr:row>
      <xdr:rowOff>55680</xdr:rowOff>
    </xdr:to>
    <xdr:sp macro="" textlink="">
      <xdr:nvSpPr>
        <xdr:cNvPr id="551" name="楕円 550"/>
        <xdr:cNvSpPr/>
      </xdr:nvSpPr>
      <xdr:spPr>
        <a:xfrm>
          <a:off x="13652500" y="595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72207</xdr:rowOff>
    </xdr:from>
    <xdr:ext cx="534377" cy="259045"/>
    <xdr:sp macro="" textlink="">
      <xdr:nvSpPr>
        <xdr:cNvPr id="552" name="テキスト ボックス 551"/>
        <xdr:cNvSpPr txBox="1"/>
      </xdr:nvSpPr>
      <xdr:spPr>
        <a:xfrm>
          <a:off x="13436111" y="5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73813</xdr:rowOff>
    </xdr:from>
    <xdr:to>
      <xdr:col>67</xdr:col>
      <xdr:colOff>101600</xdr:colOff>
      <xdr:row>35</xdr:row>
      <xdr:rowOff>3963</xdr:rowOff>
    </xdr:to>
    <xdr:sp macro="" textlink="">
      <xdr:nvSpPr>
        <xdr:cNvPr id="553" name="楕円 552"/>
        <xdr:cNvSpPr/>
      </xdr:nvSpPr>
      <xdr:spPr>
        <a:xfrm>
          <a:off x="12763500" y="59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20490</xdr:rowOff>
    </xdr:from>
    <xdr:ext cx="534377" cy="259045"/>
    <xdr:sp macro="" textlink="">
      <xdr:nvSpPr>
        <xdr:cNvPr id="554" name="テキスト ボックス 553"/>
        <xdr:cNvSpPr txBox="1"/>
      </xdr:nvSpPr>
      <xdr:spPr>
        <a:xfrm>
          <a:off x="12547111" y="567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41722</xdr:rowOff>
    </xdr:from>
    <xdr:to>
      <xdr:col>85</xdr:col>
      <xdr:colOff>127000</xdr:colOff>
      <xdr:row>57</xdr:row>
      <xdr:rowOff>81969</xdr:rowOff>
    </xdr:to>
    <xdr:cxnSp macro="">
      <xdr:nvCxnSpPr>
        <xdr:cNvPr id="581" name="直線コネクタ 580"/>
        <xdr:cNvCxnSpPr/>
      </xdr:nvCxnSpPr>
      <xdr:spPr>
        <a:xfrm>
          <a:off x="15481300" y="9814372"/>
          <a:ext cx="838200" cy="4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41722</xdr:rowOff>
    </xdr:from>
    <xdr:to>
      <xdr:col>81</xdr:col>
      <xdr:colOff>50800</xdr:colOff>
      <xdr:row>57</xdr:row>
      <xdr:rowOff>77484</xdr:rowOff>
    </xdr:to>
    <xdr:cxnSp macro="">
      <xdr:nvCxnSpPr>
        <xdr:cNvPr id="584" name="直線コネクタ 583"/>
        <xdr:cNvCxnSpPr/>
      </xdr:nvCxnSpPr>
      <xdr:spPr>
        <a:xfrm flipV="1">
          <a:off x="14592300" y="9814372"/>
          <a:ext cx="889000" cy="3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77484</xdr:rowOff>
    </xdr:from>
    <xdr:to>
      <xdr:col>76</xdr:col>
      <xdr:colOff>114300</xdr:colOff>
      <xdr:row>57</xdr:row>
      <xdr:rowOff>81983</xdr:rowOff>
    </xdr:to>
    <xdr:cxnSp macro="">
      <xdr:nvCxnSpPr>
        <xdr:cNvPr id="587" name="直線コネクタ 586"/>
        <xdr:cNvCxnSpPr/>
      </xdr:nvCxnSpPr>
      <xdr:spPr>
        <a:xfrm flipV="1">
          <a:off x="13703300" y="9850134"/>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132202</xdr:rowOff>
    </xdr:from>
    <xdr:to>
      <xdr:col>71</xdr:col>
      <xdr:colOff>177800</xdr:colOff>
      <xdr:row>57</xdr:row>
      <xdr:rowOff>81983</xdr:rowOff>
    </xdr:to>
    <xdr:cxnSp macro="">
      <xdr:nvCxnSpPr>
        <xdr:cNvPr id="590" name="直線コネクタ 589"/>
        <xdr:cNvCxnSpPr/>
      </xdr:nvCxnSpPr>
      <xdr:spPr>
        <a:xfrm>
          <a:off x="12814300" y="9733402"/>
          <a:ext cx="889000" cy="12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71234</xdr:rowOff>
    </xdr:from>
    <xdr:to>
      <xdr:col>72</xdr:col>
      <xdr:colOff>38100</xdr:colOff>
      <xdr:row>57</xdr:row>
      <xdr:rowOff>1384</xdr:rowOff>
    </xdr:to>
    <xdr:sp macro="" textlink="">
      <xdr:nvSpPr>
        <xdr:cNvPr id="591" name="フローチャート: 判断 590"/>
        <xdr:cNvSpPr/>
      </xdr:nvSpPr>
      <xdr:spPr>
        <a:xfrm>
          <a:off x="13652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17911</xdr:rowOff>
    </xdr:from>
    <xdr:ext cx="534377" cy="259045"/>
    <xdr:sp macro="" textlink="">
      <xdr:nvSpPr>
        <xdr:cNvPr id="592" name="テキスト ボックス 591"/>
        <xdr:cNvSpPr txBox="1"/>
      </xdr:nvSpPr>
      <xdr:spPr>
        <a:xfrm>
          <a:off x="13436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79971</xdr:rowOff>
    </xdr:from>
    <xdr:to>
      <xdr:col>67</xdr:col>
      <xdr:colOff>101600</xdr:colOff>
      <xdr:row>57</xdr:row>
      <xdr:rowOff>10121</xdr:rowOff>
    </xdr:to>
    <xdr:sp macro="" textlink="">
      <xdr:nvSpPr>
        <xdr:cNvPr id="593" name="フローチャート: 判断 592"/>
        <xdr:cNvSpPr/>
      </xdr:nvSpPr>
      <xdr:spPr>
        <a:xfrm>
          <a:off x="12763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26648</xdr:rowOff>
    </xdr:from>
    <xdr:ext cx="534377" cy="259045"/>
    <xdr:sp macro="" textlink="">
      <xdr:nvSpPr>
        <xdr:cNvPr id="594" name="テキスト ボックス 593"/>
        <xdr:cNvSpPr txBox="1"/>
      </xdr:nvSpPr>
      <xdr:spPr>
        <a:xfrm>
          <a:off x="12547111" y="94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31169</xdr:rowOff>
    </xdr:from>
    <xdr:to>
      <xdr:col>85</xdr:col>
      <xdr:colOff>177800</xdr:colOff>
      <xdr:row>57</xdr:row>
      <xdr:rowOff>132769</xdr:rowOff>
    </xdr:to>
    <xdr:sp macro="" textlink="">
      <xdr:nvSpPr>
        <xdr:cNvPr id="600" name="楕円 599"/>
        <xdr:cNvSpPr/>
      </xdr:nvSpPr>
      <xdr:spPr>
        <a:xfrm>
          <a:off x="16268700" y="98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117546</xdr:rowOff>
    </xdr:from>
    <xdr:ext cx="534377" cy="259045"/>
    <xdr:sp macro="" textlink="">
      <xdr:nvSpPr>
        <xdr:cNvPr id="601" name="教育費該当値テキスト"/>
        <xdr:cNvSpPr txBox="1"/>
      </xdr:nvSpPr>
      <xdr:spPr>
        <a:xfrm>
          <a:off x="16370300" y="971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162372</xdr:rowOff>
    </xdr:from>
    <xdr:to>
      <xdr:col>81</xdr:col>
      <xdr:colOff>101600</xdr:colOff>
      <xdr:row>57</xdr:row>
      <xdr:rowOff>92522</xdr:rowOff>
    </xdr:to>
    <xdr:sp macro="" textlink="">
      <xdr:nvSpPr>
        <xdr:cNvPr id="602" name="楕円 601"/>
        <xdr:cNvSpPr/>
      </xdr:nvSpPr>
      <xdr:spPr>
        <a:xfrm>
          <a:off x="15430500" y="97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83649</xdr:rowOff>
    </xdr:from>
    <xdr:ext cx="534377" cy="259045"/>
    <xdr:sp macro="" textlink="">
      <xdr:nvSpPr>
        <xdr:cNvPr id="603" name="テキスト ボックス 602"/>
        <xdr:cNvSpPr txBox="1"/>
      </xdr:nvSpPr>
      <xdr:spPr>
        <a:xfrm>
          <a:off x="15214111" y="985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26684</xdr:rowOff>
    </xdr:from>
    <xdr:to>
      <xdr:col>76</xdr:col>
      <xdr:colOff>165100</xdr:colOff>
      <xdr:row>57</xdr:row>
      <xdr:rowOff>128284</xdr:rowOff>
    </xdr:to>
    <xdr:sp macro="" textlink="">
      <xdr:nvSpPr>
        <xdr:cNvPr id="604" name="楕円 603"/>
        <xdr:cNvSpPr/>
      </xdr:nvSpPr>
      <xdr:spPr>
        <a:xfrm>
          <a:off x="14541500" y="979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119411</xdr:rowOff>
    </xdr:from>
    <xdr:ext cx="534377" cy="259045"/>
    <xdr:sp macro="" textlink="">
      <xdr:nvSpPr>
        <xdr:cNvPr id="605" name="テキスト ボックス 604"/>
        <xdr:cNvSpPr txBox="1"/>
      </xdr:nvSpPr>
      <xdr:spPr>
        <a:xfrm>
          <a:off x="14325111" y="989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31183</xdr:rowOff>
    </xdr:from>
    <xdr:to>
      <xdr:col>72</xdr:col>
      <xdr:colOff>38100</xdr:colOff>
      <xdr:row>57</xdr:row>
      <xdr:rowOff>132783</xdr:rowOff>
    </xdr:to>
    <xdr:sp macro="" textlink="">
      <xdr:nvSpPr>
        <xdr:cNvPr id="606" name="楕円 605"/>
        <xdr:cNvSpPr/>
      </xdr:nvSpPr>
      <xdr:spPr>
        <a:xfrm>
          <a:off x="13652500" y="98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123910</xdr:rowOff>
    </xdr:from>
    <xdr:ext cx="534377" cy="259045"/>
    <xdr:sp macro="" textlink="">
      <xdr:nvSpPr>
        <xdr:cNvPr id="607" name="テキスト ボックス 606"/>
        <xdr:cNvSpPr txBox="1"/>
      </xdr:nvSpPr>
      <xdr:spPr>
        <a:xfrm>
          <a:off x="13436111" y="989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81402</xdr:rowOff>
    </xdr:from>
    <xdr:to>
      <xdr:col>67</xdr:col>
      <xdr:colOff>101600</xdr:colOff>
      <xdr:row>57</xdr:row>
      <xdr:rowOff>11552</xdr:rowOff>
    </xdr:to>
    <xdr:sp macro="" textlink="">
      <xdr:nvSpPr>
        <xdr:cNvPr id="608" name="楕円 607"/>
        <xdr:cNvSpPr/>
      </xdr:nvSpPr>
      <xdr:spPr>
        <a:xfrm>
          <a:off x="12763500" y="96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2679</xdr:rowOff>
    </xdr:from>
    <xdr:ext cx="534377" cy="259045"/>
    <xdr:sp macro="" textlink="">
      <xdr:nvSpPr>
        <xdr:cNvPr id="609" name="テキスト ボックス 608"/>
        <xdr:cNvSpPr txBox="1"/>
      </xdr:nvSpPr>
      <xdr:spPr>
        <a:xfrm>
          <a:off x="12547111" y="97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31153</xdr:rowOff>
    </xdr:from>
    <xdr:to>
      <xdr:col>85</xdr:col>
      <xdr:colOff>127000</xdr:colOff>
      <xdr:row>79</xdr:row>
      <xdr:rowOff>33494</xdr:rowOff>
    </xdr:to>
    <xdr:cxnSp macro="">
      <xdr:nvCxnSpPr>
        <xdr:cNvPr id="638" name="直線コネクタ 637"/>
        <xdr:cNvCxnSpPr/>
      </xdr:nvCxnSpPr>
      <xdr:spPr>
        <a:xfrm flipV="1">
          <a:off x="15481300" y="13575703"/>
          <a:ext cx="8382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33494</xdr:rowOff>
    </xdr:from>
    <xdr:to>
      <xdr:col>81</xdr:col>
      <xdr:colOff>50800</xdr:colOff>
      <xdr:row>79</xdr:row>
      <xdr:rowOff>40264</xdr:rowOff>
    </xdr:to>
    <xdr:cxnSp macro="">
      <xdr:nvCxnSpPr>
        <xdr:cNvPr id="641" name="直線コネクタ 640"/>
        <xdr:cNvCxnSpPr/>
      </xdr:nvCxnSpPr>
      <xdr:spPr>
        <a:xfrm flipV="1">
          <a:off x="14592300" y="13578044"/>
          <a:ext cx="889000" cy="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40264</xdr:rowOff>
    </xdr:from>
    <xdr:to>
      <xdr:col>76</xdr:col>
      <xdr:colOff>114300</xdr:colOff>
      <xdr:row>79</xdr:row>
      <xdr:rowOff>44397</xdr:rowOff>
    </xdr:to>
    <xdr:cxnSp macro="">
      <xdr:nvCxnSpPr>
        <xdr:cNvPr id="644" name="直線コネクタ 643"/>
        <xdr:cNvCxnSpPr/>
      </xdr:nvCxnSpPr>
      <xdr:spPr>
        <a:xfrm flipV="1">
          <a:off x="13703300" y="13584814"/>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44235</xdr:rowOff>
    </xdr:from>
    <xdr:to>
      <xdr:col>71</xdr:col>
      <xdr:colOff>177800</xdr:colOff>
      <xdr:row>79</xdr:row>
      <xdr:rowOff>44397</xdr:rowOff>
    </xdr:to>
    <xdr:cxnSp macro="">
      <xdr:nvCxnSpPr>
        <xdr:cNvPr id="647" name="直線コネクタ 646"/>
        <xdr:cNvCxnSpPr/>
      </xdr:nvCxnSpPr>
      <xdr:spPr>
        <a:xfrm>
          <a:off x="12814300" y="13588785"/>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153918</xdr:rowOff>
    </xdr:from>
    <xdr:to>
      <xdr:col>72</xdr:col>
      <xdr:colOff>38100</xdr:colOff>
      <xdr:row>79</xdr:row>
      <xdr:rowOff>84068</xdr:rowOff>
    </xdr:to>
    <xdr:sp macro="" textlink="">
      <xdr:nvSpPr>
        <xdr:cNvPr id="648" name="フローチャート: 判断 647"/>
        <xdr:cNvSpPr/>
      </xdr:nvSpPr>
      <xdr:spPr>
        <a:xfrm>
          <a:off x="13652500" y="1352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100595</xdr:rowOff>
    </xdr:from>
    <xdr:ext cx="469744" cy="259045"/>
    <xdr:sp macro="" textlink="">
      <xdr:nvSpPr>
        <xdr:cNvPr id="649" name="テキスト ボックス 648"/>
        <xdr:cNvSpPr txBox="1"/>
      </xdr:nvSpPr>
      <xdr:spPr>
        <a:xfrm>
          <a:off x="13468428" y="1330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148000</xdr:rowOff>
    </xdr:from>
    <xdr:to>
      <xdr:col>67</xdr:col>
      <xdr:colOff>101600</xdr:colOff>
      <xdr:row>79</xdr:row>
      <xdr:rowOff>78150</xdr:rowOff>
    </xdr:to>
    <xdr:sp macro="" textlink="">
      <xdr:nvSpPr>
        <xdr:cNvPr id="650" name="フローチャート: 判断 649"/>
        <xdr:cNvSpPr/>
      </xdr:nvSpPr>
      <xdr:spPr>
        <a:xfrm>
          <a:off x="12763500" y="135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94677</xdr:rowOff>
    </xdr:from>
    <xdr:ext cx="469744" cy="259045"/>
    <xdr:sp macro="" textlink="">
      <xdr:nvSpPr>
        <xdr:cNvPr id="651" name="テキスト ボックス 650"/>
        <xdr:cNvSpPr txBox="1"/>
      </xdr:nvSpPr>
      <xdr:spPr>
        <a:xfrm>
          <a:off x="12579428" y="132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151803</xdr:rowOff>
    </xdr:from>
    <xdr:to>
      <xdr:col>85</xdr:col>
      <xdr:colOff>177800</xdr:colOff>
      <xdr:row>79</xdr:row>
      <xdr:rowOff>81953</xdr:rowOff>
    </xdr:to>
    <xdr:sp macro="" textlink="">
      <xdr:nvSpPr>
        <xdr:cNvPr id="657" name="楕円 656"/>
        <xdr:cNvSpPr/>
      </xdr:nvSpPr>
      <xdr:spPr>
        <a:xfrm>
          <a:off x="16268700" y="1352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469744" cy="259045"/>
    <xdr:sp macro="" textlink="">
      <xdr:nvSpPr>
        <xdr:cNvPr id="658" name="災害復旧費該当値テキスト"/>
        <xdr:cNvSpPr txBox="1"/>
      </xdr:nvSpPr>
      <xdr:spPr>
        <a:xfrm>
          <a:off x="16370300" y="1349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154144</xdr:rowOff>
    </xdr:from>
    <xdr:to>
      <xdr:col>81</xdr:col>
      <xdr:colOff>101600</xdr:colOff>
      <xdr:row>79</xdr:row>
      <xdr:rowOff>84294</xdr:rowOff>
    </xdr:to>
    <xdr:sp macro="" textlink="">
      <xdr:nvSpPr>
        <xdr:cNvPr id="659" name="楕円 658"/>
        <xdr:cNvSpPr/>
      </xdr:nvSpPr>
      <xdr:spPr>
        <a:xfrm>
          <a:off x="15430500" y="135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75421</xdr:rowOff>
    </xdr:from>
    <xdr:ext cx="469744" cy="259045"/>
    <xdr:sp macro="" textlink="">
      <xdr:nvSpPr>
        <xdr:cNvPr id="660" name="テキスト ボックス 659"/>
        <xdr:cNvSpPr txBox="1"/>
      </xdr:nvSpPr>
      <xdr:spPr>
        <a:xfrm>
          <a:off x="15246428" y="136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160914</xdr:rowOff>
    </xdr:from>
    <xdr:to>
      <xdr:col>76</xdr:col>
      <xdr:colOff>165100</xdr:colOff>
      <xdr:row>79</xdr:row>
      <xdr:rowOff>91064</xdr:rowOff>
    </xdr:to>
    <xdr:sp macro="" textlink="">
      <xdr:nvSpPr>
        <xdr:cNvPr id="661" name="楕円 660"/>
        <xdr:cNvSpPr/>
      </xdr:nvSpPr>
      <xdr:spPr>
        <a:xfrm>
          <a:off x="14541500" y="135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82191</xdr:rowOff>
    </xdr:from>
    <xdr:ext cx="469744" cy="259045"/>
    <xdr:sp macro="" textlink="">
      <xdr:nvSpPr>
        <xdr:cNvPr id="662" name="テキスト ボックス 661"/>
        <xdr:cNvSpPr txBox="1"/>
      </xdr:nvSpPr>
      <xdr:spPr>
        <a:xfrm>
          <a:off x="14357428" y="1362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165047</xdr:rowOff>
    </xdr:from>
    <xdr:to>
      <xdr:col>72</xdr:col>
      <xdr:colOff>38100</xdr:colOff>
      <xdr:row>79</xdr:row>
      <xdr:rowOff>95197</xdr:rowOff>
    </xdr:to>
    <xdr:sp macro="" textlink="">
      <xdr:nvSpPr>
        <xdr:cNvPr id="663" name="楕円 662"/>
        <xdr:cNvSpPr/>
      </xdr:nvSpPr>
      <xdr:spPr>
        <a:xfrm>
          <a:off x="13652500" y="135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86324</xdr:rowOff>
    </xdr:from>
    <xdr:ext cx="313932" cy="259045"/>
    <xdr:sp macro="" textlink="">
      <xdr:nvSpPr>
        <xdr:cNvPr id="664" name="テキスト ボックス 663"/>
        <xdr:cNvSpPr txBox="1"/>
      </xdr:nvSpPr>
      <xdr:spPr>
        <a:xfrm>
          <a:off x="13546333" y="136308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164885</xdr:rowOff>
    </xdr:from>
    <xdr:to>
      <xdr:col>67</xdr:col>
      <xdr:colOff>101600</xdr:colOff>
      <xdr:row>79</xdr:row>
      <xdr:rowOff>95035</xdr:rowOff>
    </xdr:to>
    <xdr:sp macro="" textlink="">
      <xdr:nvSpPr>
        <xdr:cNvPr id="665" name="楕円 664"/>
        <xdr:cNvSpPr/>
      </xdr:nvSpPr>
      <xdr:spPr>
        <a:xfrm>
          <a:off x="12763500" y="135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86162</xdr:rowOff>
    </xdr:from>
    <xdr:ext cx="378565" cy="259045"/>
    <xdr:sp macro="" textlink="">
      <xdr:nvSpPr>
        <xdr:cNvPr id="666" name="テキスト ボックス 665"/>
        <xdr:cNvSpPr txBox="1"/>
      </xdr:nvSpPr>
      <xdr:spPr>
        <a:xfrm>
          <a:off x="12625017" y="13630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57015</xdr:rowOff>
    </xdr:from>
    <xdr:to>
      <xdr:col>85</xdr:col>
      <xdr:colOff>127000</xdr:colOff>
      <xdr:row>94</xdr:row>
      <xdr:rowOff>76474</xdr:rowOff>
    </xdr:to>
    <xdr:cxnSp macro="">
      <xdr:nvCxnSpPr>
        <xdr:cNvPr id="693" name="直線コネクタ 692"/>
        <xdr:cNvCxnSpPr/>
      </xdr:nvCxnSpPr>
      <xdr:spPr>
        <a:xfrm flipV="1">
          <a:off x="15481300" y="16173315"/>
          <a:ext cx="838200" cy="1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4" name="公債費平均値テキスト"/>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76474</xdr:rowOff>
    </xdr:from>
    <xdr:to>
      <xdr:col>81</xdr:col>
      <xdr:colOff>50800</xdr:colOff>
      <xdr:row>94</xdr:row>
      <xdr:rowOff>85668</xdr:rowOff>
    </xdr:to>
    <xdr:cxnSp macro="">
      <xdr:nvCxnSpPr>
        <xdr:cNvPr id="696" name="直線コネクタ 695"/>
        <xdr:cNvCxnSpPr/>
      </xdr:nvCxnSpPr>
      <xdr:spPr>
        <a:xfrm flipV="1">
          <a:off x="14592300" y="16192774"/>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37481</xdr:rowOff>
    </xdr:from>
    <xdr:ext cx="534377" cy="259045"/>
    <xdr:sp macro="" textlink="">
      <xdr:nvSpPr>
        <xdr:cNvPr id="698" name="テキスト ボックス 697"/>
        <xdr:cNvSpPr txBox="1"/>
      </xdr:nvSpPr>
      <xdr:spPr>
        <a:xfrm>
          <a:off x="15214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85668</xdr:rowOff>
    </xdr:from>
    <xdr:to>
      <xdr:col>76</xdr:col>
      <xdr:colOff>114300</xdr:colOff>
      <xdr:row>94</xdr:row>
      <xdr:rowOff>122492</xdr:rowOff>
    </xdr:to>
    <xdr:cxnSp macro="">
      <xdr:nvCxnSpPr>
        <xdr:cNvPr id="699" name="直線コネクタ 698"/>
        <xdr:cNvCxnSpPr/>
      </xdr:nvCxnSpPr>
      <xdr:spPr>
        <a:xfrm flipV="1">
          <a:off x="13703300" y="16201968"/>
          <a:ext cx="889000" cy="3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40064</xdr:rowOff>
    </xdr:from>
    <xdr:ext cx="534377" cy="259045"/>
    <xdr:sp macro="" textlink="">
      <xdr:nvSpPr>
        <xdr:cNvPr id="701" name="テキスト ボックス 700"/>
        <xdr:cNvSpPr txBox="1"/>
      </xdr:nvSpPr>
      <xdr:spPr>
        <a:xfrm>
          <a:off x="14325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122492</xdr:rowOff>
    </xdr:from>
    <xdr:to>
      <xdr:col>71</xdr:col>
      <xdr:colOff>177800</xdr:colOff>
      <xdr:row>94</xdr:row>
      <xdr:rowOff>140798</xdr:rowOff>
    </xdr:to>
    <xdr:cxnSp macro="">
      <xdr:nvCxnSpPr>
        <xdr:cNvPr id="702" name="直線コネクタ 701"/>
        <xdr:cNvCxnSpPr/>
      </xdr:nvCxnSpPr>
      <xdr:spPr>
        <a:xfrm flipV="1">
          <a:off x="12814300" y="16238792"/>
          <a:ext cx="889000" cy="1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703" name="フローチャート: 判断 702"/>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22705</xdr:rowOff>
    </xdr:from>
    <xdr:ext cx="534377" cy="259045"/>
    <xdr:sp macro="" textlink="">
      <xdr:nvSpPr>
        <xdr:cNvPr id="704" name="テキスト ボックス 703"/>
        <xdr:cNvSpPr txBox="1"/>
      </xdr:nvSpPr>
      <xdr:spPr>
        <a:xfrm>
          <a:off x="13436111" y="166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705" name="フローチャート: 判断 704"/>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14012</xdr:rowOff>
    </xdr:from>
    <xdr:ext cx="534377" cy="259045"/>
    <xdr:sp macro="" textlink="">
      <xdr:nvSpPr>
        <xdr:cNvPr id="706" name="テキスト ボックス 705"/>
        <xdr:cNvSpPr txBox="1"/>
      </xdr:nvSpPr>
      <xdr:spPr>
        <a:xfrm>
          <a:off x="12547111" y="1664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6215</xdr:rowOff>
    </xdr:from>
    <xdr:to>
      <xdr:col>85</xdr:col>
      <xdr:colOff>177800</xdr:colOff>
      <xdr:row>94</xdr:row>
      <xdr:rowOff>107815</xdr:rowOff>
    </xdr:to>
    <xdr:sp macro="" textlink="">
      <xdr:nvSpPr>
        <xdr:cNvPr id="712" name="楕円 711"/>
        <xdr:cNvSpPr/>
      </xdr:nvSpPr>
      <xdr:spPr>
        <a:xfrm>
          <a:off x="16268700" y="161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29092</xdr:rowOff>
    </xdr:from>
    <xdr:ext cx="599010" cy="259045"/>
    <xdr:sp macro="" textlink="">
      <xdr:nvSpPr>
        <xdr:cNvPr id="713" name="公債費該当値テキスト"/>
        <xdr:cNvSpPr txBox="1"/>
      </xdr:nvSpPr>
      <xdr:spPr>
        <a:xfrm>
          <a:off x="16370300" y="1597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25674</xdr:rowOff>
    </xdr:from>
    <xdr:to>
      <xdr:col>81</xdr:col>
      <xdr:colOff>101600</xdr:colOff>
      <xdr:row>94</xdr:row>
      <xdr:rowOff>127274</xdr:rowOff>
    </xdr:to>
    <xdr:sp macro="" textlink="">
      <xdr:nvSpPr>
        <xdr:cNvPr id="714" name="楕円 713"/>
        <xdr:cNvSpPr/>
      </xdr:nvSpPr>
      <xdr:spPr>
        <a:xfrm>
          <a:off x="15430500" y="161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143801</xdr:rowOff>
    </xdr:from>
    <xdr:ext cx="599010" cy="259045"/>
    <xdr:sp macro="" textlink="">
      <xdr:nvSpPr>
        <xdr:cNvPr id="715" name="テキスト ボックス 714"/>
        <xdr:cNvSpPr txBox="1"/>
      </xdr:nvSpPr>
      <xdr:spPr>
        <a:xfrm>
          <a:off x="15181795" y="1591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34868</xdr:rowOff>
    </xdr:from>
    <xdr:to>
      <xdr:col>76</xdr:col>
      <xdr:colOff>165100</xdr:colOff>
      <xdr:row>94</xdr:row>
      <xdr:rowOff>136468</xdr:rowOff>
    </xdr:to>
    <xdr:sp macro="" textlink="">
      <xdr:nvSpPr>
        <xdr:cNvPr id="716" name="楕円 715"/>
        <xdr:cNvSpPr/>
      </xdr:nvSpPr>
      <xdr:spPr>
        <a:xfrm>
          <a:off x="14541500" y="161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152995</xdr:rowOff>
    </xdr:from>
    <xdr:ext cx="599010" cy="259045"/>
    <xdr:sp macro="" textlink="">
      <xdr:nvSpPr>
        <xdr:cNvPr id="717" name="テキスト ボックス 716"/>
        <xdr:cNvSpPr txBox="1"/>
      </xdr:nvSpPr>
      <xdr:spPr>
        <a:xfrm>
          <a:off x="14292795" y="1592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71692</xdr:rowOff>
    </xdr:from>
    <xdr:to>
      <xdr:col>72</xdr:col>
      <xdr:colOff>38100</xdr:colOff>
      <xdr:row>95</xdr:row>
      <xdr:rowOff>1842</xdr:rowOff>
    </xdr:to>
    <xdr:sp macro="" textlink="">
      <xdr:nvSpPr>
        <xdr:cNvPr id="718" name="楕円 717"/>
        <xdr:cNvSpPr/>
      </xdr:nvSpPr>
      <xdr:spPr>
        <a:xfrm>
          <a:off x="13652500" y="161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18369</xdr:rowOff>
    </xdr:from>
    <xdr:ext cx="599010" cy="259045"/>
    <xdr:sp macro="" textlink="">
      <xdr:nvSpPr>
        <xdr:cNvPr id="719" name="テキスト ボックス 718"/>
        <xdr:cNvSpPr txBox="1"/>
      </xdr:nvSpPr>
      <xdr:spPr>
        <a:xfrm>
          <a:off x="13403795" y="1596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89998</xdr:rowOff>
    </xdr:from>
    <xdr:to>
      <xdr:col>67</xdr:col>
      <xdr:colOff>101600</xdr:colOff>
      <xdr:row>95</xdr:row>
      <xdr:rowOff>20148</xdr:rowOff>
    </xdr:to>
    <xdr:sp macro="" textlink="">
      <xdr:nvSpPr>
        <xdr:cNvPr id="720" name="楕円 719"/>
        <xdr:cNvSpPr/>
      </xdr:nvSpPr>
      <xdr:spPr>
        <a:xfrm>
          <a:off x="12763500" y="162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36675</xdr:rowOff>
    </xdr:from>
    <xdr:ext cx="599010" cy="259045"/>
    <xdr:sp macro="" textlink="">
      <xdr:nvSpPr>
        <xdr:cNvPr id="721" name="テキスト ボックス 720"/>
        <xdr:cNvSpPr txBox="1"/>
      </xdr:nvSpPr>
      <xdr:spPr>
        <a:xfrm>
          <a:off x="12514795" y="1598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16828</xdr:rowOff>
    </xdr:from>
    <xdr:to>
      <xdr:col>116</xdr:col>
      <xdr:colOff>62864</xdr:colOff>
      <xdr:row>39</xdr:row>
      <xdr:rowOff>44450</xdr:rowOff>
    </xdr:to>
    <xdr:cxnSp macro="">
      <xdr:nvCxnSpPr>
        <xdr:cNvPr id="745" name="直線コネクタ 744"/>
        <xdr:cNvCxnSpPr/>
      </xdr:nvCxnSpPr>
      <xdr:spPr>
        <a:xfrm flipV="1">
          <a:off x="22159595" y="6017578"/>
          <a:ext cx="1269" cy="71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61168</xdr:rowOff>
    </xdr:from>
    <xdr:ext cx="249299" cy="259045"/>
    <xdr:sp macro="" textlink="">
      <xdr:nvSpPr>
        <xdr:cNvPr id="746" name="諸支出金最小値テキスト"/>
        <xdr:cNvSpPr txBox="1"/>
      </xdr:nvSpPr>
      <xdr:spPr>
        <a:xfrm>
          <a:off x="22212300" y="6747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134955</xdr:rowOff>
    </xdr:from>
    <xdr:ext cx="469744" cy="259045"/>
    <xdr:sp macro="" textlink="">
      <xdr:nvSpPr>
        <xdr:cNvPr id="748" name="諸支出金最大値テキスト"/>
        <xdr:cNvSpPr txBox="1"/>
      </xdr:nvSpPr>
      <xdr:spPr>
        <a:xfrm>
          <a:off x="22212300" y="579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16828</xdr:rowOff>
    </xdr:from>
    <xdr:to>
      <xdr:col>116</xdr:col>
      <xdr:colOff>152400</xdr:colOff>
      <xdr:row>35</xdr:row>
      <xdr:rowOff>16828</xdr:rowOff>
    </xdr:to>
    <xdr:cxnSp macro="">
      <xdr:nvCxnSpPr>
        <xdr:cNvPr id="749" name="直線コネクタ 748"/>
        <xdr:cNvCxnSpPr/>
      </xdr:nvCxnSpPr>
      <xdr:spPr>
        <a:xfrm>
          <a:off x="22072600" y="601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16828</xdr:rowOff>
    </xdr:from>
    <xdr:to>
      <xdr:col>116</xdr:col>
      <xdr:colOff>63500</xdr:colOff>
      <xdr:row>35</xdr:row>
      <xdr:rowOff>165608</xdr:rowOff>
    </xdr:to>
    <xdr:cxnSp macro="">
      <xdr:nvCxnSpPr>
        <xdr:cNvPr id="750" name="直線コネクタ 749"/>
        <xdr:cNvCxnSpPr/>
      </xdr:nvCxnSpPr>
      <xdr:spPr>
        <a:xfrm flipV="1">
          <a:off x="21323300" y="6017578"/>
          <a:ext cx="838200" cy="14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105618</xdr:rowOff>
    </xdr:from>
    <xdr:ext cx="378565" cy="259045"/>
    <xdr:sp macro="" textlink="">
      <xdr:nvSpPr>
        <xdr:cNvPr id="751" name="諸支出金平均値テキスト"/>
        <xdr:cNvSpPr txBox="1"/>
      </xdr:nvSpPr>
      <xdr:spPr>
        <a:xfrm>
          <a:off x="22212300" y="66207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127191</xdr:rowOff>
    </xdr:from>
    <xdr:to>
      <xdr:col>116</xdr:col>
      <xdr:colOff>114300</xdr:colOff>
      <xdr:row>39</xdr:row>
      <xdr:rowOff>57341</xdr:rowOff>
    </xdr:to>
    <xdr:sp macro="" textlink="">
      <xdr:nvSpPr>
        <xdr:cNvPr id="752" name="フローチャート: 判断 751"/>
        <xdr:cNvSpPr/>
      </xdr:nvSpPr>
      <xdr:spPr>
        <a:xfrm>
          <a:off x="22110700" y="664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50546</xdr:rowOff>
    </xdr:from>
    <xdr:to>
      <xdr:col>111</xdr:col>
      <xdr:colOff>177800</xdr:colOff>
      <xdr:row>35</xdr:row>
      <xdr:rowOff>165608</xdr:rowOff>
    </xdr:to>
    <xdr:cxnSp macro="">
      <xdr:nvCxnSpPr>
        <xdr:cNvPr id="753" name="直線コネクタ 752"/>
        <xdr:cNvCxnSpPr/>
      </xdr:nvCxnSpPr>
      <xdr:spPr>
        <a:xfrm>
          <a:off x="20434300" y="5879846"/>
          <a:ext cx="889000" cy="28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134620</xdr:rowOff>
    </xdr:from>
    <xdr:to>
      <xdr:col>112</xdr:col>
      <xdr:colOff>38100</xdr:colOff>
      <xdr:row>39</xdr:row>
      <xdr:rowOff>64770</xdr:rowOff>
    </xdr:to>
    <xdr:sp macro="" textlink="">
      <xdr:nvSpPr>
        <xdr:cNvPr id="754" name="フローチャート: 判断 753"/>
        <xdr:cNvSpPr/>
      </xdr:nvSpPr>
      <xdr:spPr>
        <a:xfrm>
          <a:off x="21272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55897</xdr:rowOff>
    </xdr:from>
    <xdr:ext cx="378565" cy="259045"/>
    <xdr:sp macro="" textlink="">
      <xdr:nvSpPr>
        <xdr:cNvPr id="755" name="テキスト ボックス 754"/>
        <xdr:cNvSpPr txBox="1"/>
      </xdr:nvSpPr>
      <xdr:spPr>
        <a:xfrm>
          <a:off x="21134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34544</xdr:rowOff>
    </xdr:from>
    <xdr:to>
      <xdr:col>107</xdr:col>
      <xdr:colOff>50800</xdr:colOff>
      <xdr:row>34</xdr:row>
      <xdr:rowOff>50546</xdr:rowOff>
    </xdr:to>
    <xdr:cxnSp macro="">
      <xdr:nvCxnSpPr>
        <xdr:cNvPr id="756" name="直線コネクタ 755"/>
        <xdr:cNvCxnSpPr/>
      </xdr:nvCxnSpPr>
      <xdr:spPr>
        <a:xfrm>
          <a:off x="19545300" y="5349494"/>
          <a:ext cx="8890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148717</xdr:rowOff>
    </xdr:from>
    <xdr:to>
      <xdr:col>107</xdr:col>
      <xdr:colOff>101600</xdr:colOff>
      <xdr:row>38</xdr:row>
      <xdr:rowOff>78867</xdr:rowOff>
    </xdr:to>
    <xdr:sp macro="" textlink="">
      <xdr:nvSpPr>
        <xdr:cNvPr id="757" name="フローチャート: 判断 756"/>
        <xdr:cNvSpPr/>
      </xdr:nvSpPr>
      <xdr:spPr>
        <a:xfrm>
          <a:off x="20383500" y="649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69994</xdr:rowOff>
    </xdr:from>
    <xdr:ext cx="378565" cy="259045"/>
    <xdr:sp macro="" textlink="">
      <xdr:nvSpPr>
        <xdr:cNvPr id="758" name="テキスト ボックス 757"/>
        <xdr:cNvSpPr txBox="1"/>
      </xdr:nvSpPr>
      <xdr:spPr>
        <a:xfrm>
          <a:off x="20245017" y="658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34544</xdr:rowOff>
    </xdr:from>
    <xdr:to>
      <xdr:col>102</xdr:col>
      <xdr:colOff>114300</xdr:colOff>
      <xdr:row>33</xdr:row>
      <xdr:rowOff>139128</xdr:rowOff>
    </xdr:to>
    <xdr:cxnSp macro="">
      <xdr:nvCxnSpPr>
        <xdr:cNvPr id="759" name="直線コネクタ 758"/>
        <xdr:cNvCxnSpPr/>
      </xdr:nvCxnSpPr>
      <xdr:spPr>
        <a:xfrm flipV="1">
          <a:off x="18656300" y="5349494"/>
          <a:ext cx="889000" cy="4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98044</xdr:rowOff>
    </xdr:from>
    <xdr:to>
      <xdr:col>102</xdr:col>
      <xdr:colOff>165100</xdr:colOff>
      <xdr:row>39</xdr:row>
      <xdr:rowOff>28194</xdr:rowOff>
    </xdr:to>
    <xdr:sp macro="" textlink="">
      <xdr:nvSpPr>
        <xdr:cNvPr id="760" name="フローチャート: 判断 759"/>
        <xdr:cNvSpPr/>
      </xdr:nvSpPr>
      <xdr:spPr>
        <a:xfrm>
          <a:off x="19494500" y="66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19321</xdr:rowOff>
    </xdr:from>
    <xdr:ext cx="378565" cy="259045"/>
    <xdr:sp macro="" textlink="">
      <xdr:nvSpPr>
        <xdr:cNvPr id="761" name="テキスト ボックス 760"/>
        <xdr:cNvSpPr txBox="1"/>
      </xdr:nvSpPr>
      <xdr:spPr>
        <a:xfrm>
          <a:off x="19356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117666</xdr:rowOff>
    </xdr:from>
    <xdr:to>
      <xdr:col>98</xdr:col>
      <xdr:colOff>38100</xdr:colOff>
      <xdr:row>39</xdr:row>
      <xdr:rowOff>47816</xdr:rowOff>
    </xdr:to>
    <xdr:sp macro="" textlink="">
      <xdr:nvSpPr>
        <xdr:cNvPr id="762" name="フローチャート: 判断 761"/>
        <xdr:cNvSpPr/>
      </xdr:nvSpPr>
      <xdr:spPr>
        <a:xfrm>
          <a:off x="18605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38943</xdr:rowOff>
    </xdr:from>
    <xdr:ext cx="378565" cy="259045"/>
    <xdr:sp macro="" textlink="">
      <xdr:nvSpPr>
        <xdr:cNvPr id="763" name="テキスト ボックス 762"/>
        <xdr:cNvSpPr txBox="1"/>
      </xdr:nvSpPr>
      <xdr:spPr>
        <a:xfrm>
          <a:off x="18467017" y="6725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137478</xdr:rowOff>
    </xdr:from>
    <xdr:to>
      <xdr:col>116</xdr:col>
      <xdr:colOff>114300</xdr:colOff>
      <xdr:row>35</xdr:row>
      <xdr:rowOff>67628</xdr:rowOff>
    </xdr:to>
    <xdr:sp macro="" textlink="">
      <xdr:nvSpPr>
        <xdr:cNvPr id="769" name="楕円 768"/>
        <xdr:cNvSpPr/>
      </xdr:nvSpPr>
      <xdr:spPr>
        <a:xfrm>
          <a:off x="22110700" y="5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90505</xdr:rowOff>
    </xdr:from>
    <xdr:ext cx="469744" cy="259045"/>
    <xdr:sp macro="" textlink="">
      <xdr:nvSpPr>
        <xdr:cNvPr id="770" name="諸支出金該当値テキスト"/>
        <xdr:cNvSpPr txBox="1"/>
      </xdr:nvSpPr>
      <xdr:spPr>
        <a:xfrm>
          <a:off x="22212300" y="591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114808</xdr:rowOff>
    </xdr:from>
    <xdr:to>
      <xdr:col>112</xdr:col>
      <xdr:colOff>38100</xdr:colOff>
      <xdr:row>36</xdr:row>
      <xdr:rowOff>44958</xdr:rowOff>
    </xdr:to>
    <xdr:sp macro="" textlink="">
      <xdr:nvSpPr>
        <xdr:cNvPr id="771" name="楕円 770"/>
        <xdr:cNvSpPr/>
      </xdr:nvSpPr>
      <xdr:spPr>
        <a:xfrm>
          <a:off x="21272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61485</xdr:rowOff>
    </xdr:from>
    <xdr:ext cx="469744" cy="259045"/>
    <xdr:sp macro="" textlink="">
      <xdr:nvSpPr>
        <xdr:cNvPr id="772" name="テキスト ボックス 771"/>
        <xdr:cNvSpPr txBox="1"/>
      </xdr:nvSpPr>
      <xdr:spPr>
        <a:xfrm>
          <a:off x="21088428" y="589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171196</xdr:rowOff>
    </xdr:from>
    <xdr:to>
      <xdr:col>107</xdr:col>
      <xdr:colOff>101600</xdr:colOff>
      <xdr:row>34</xdr:row>
      <xdr:rowOff>101346</xdr:rowOff>
    </xdr:to>
    <xdr:sp macro="" textlink="">
      <xdr:nvSpPr>
        <xdr:cNvPr id="773" name="楕円 772"/>
        <xdr:cNvSpPr/>
      </xdr:nvSpPr>
      <xdr:spPr>
        <a:xfrm>
          <a:off x="20383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117873</xdr:rowOff>
    </xdr:from>
    <xdr:ext cx="469744" cy="259045"/>
    <xdr:sp macro="" textlink="">
      <xdr:nvSpPr>
        <xdr:cNvPr id="774" name="テキスト ボックス 773"/>
        <xdr:cNvSpPr txBox="1"/>
      </xdr:nvSpPr>
      <xdr:spPr>
        <a:xfrm>
          <a:off x="20199428"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155194</xdr:rowOff>
    </xdr:from>
    <xdr:to>
      <xdr:col>102</xdr:col>
      <xdr:colOff>165100</xdr:colOff>
      <xdr:row>31</xdr:row>
      <xdr:rowOff>85344</xdr:rowOff>
    </xdr:to>
    <xdr:sp macro="" textlink="">
      <xdr:nvSpPr>
        <xdr:cNvPr id="775" name="楕円 774"/>
        <xdr:cNvSpPr/>
      </xdr:nvSpPr>
      <xdr:spPr>
        <a:xfrm>
          <a:off x="19494500" y="52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101871</xdr:rowOff>
    </xdr:from>
    <xdr:ext cx="469744" cy="259045"/>
    <xdr:sp macro="" textlink="">
      <xdr:nvSpPr>
        <xdr:cNvPr id="776" name="テキスト ボックス 775"/>
        <xdr:cNvSpPr txBox="1"/>
      </xdr:nvSpPr>
      <xdr:spPr>
        <a:xfrm>
          <a:off x="19310428" y="50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88328</xdr:rowOff>
    </xdr:from>
    <xdr:to>
      <xdr:col>98</xdr:col>
      <xdr:colOff>38100</xdr:colOff>
      <xdr:row>34</xdr:row>
      <xdr:rowOff>18478</xdr:rowOff>
    </xdr:to>
    <xdr:sp macro="" textlink="">
      <xdr:nvSpPr>
        <xdr:cNvPr id="777" name="楕円 776"/>
        <xdr:cNvSpPr/>
      </xdr:nvSpPr>
      <xdr:spPr>
        <a:xfrm>
          <a:off x="18605500" y="57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35005</xdr:rowOff>
    </xdr:from>
    <xdr:ext cx="469744" cy="259045"/>
    <xdr:sp macro="" textlink="">
      <xdr:nvSpPr>
        <xdr:cNvPr id="778" name="テキスト ボックス 777"/>
        <xdr:cNvSpPr txBox="1"/>
      </xdr:nvSpPr>
      <xdr:spPr>
        <a:xfrm>
          <a:off x="18421428" y="552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190,395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総合支所庁舎改築工事の影響によるものである。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78,491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円となっており、類似団体平均を上回っている。離島であるため広域での廃棄</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処理が困難であり、町内にあるクリーンセンターの改修にも費用がかかることが影響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168,085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円となっており、類似団体平均を大幅に上回っている。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合併に伴う各種大型整備事業が集中したことによるものであ</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実質収支については、平成２５年度まではほぼ横ばいで推移していたが、平成２６年度は岩城保育所整備事業等の大規模な建設事業により普通建設事業費が増大したため悪化し、平成２７～２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年度も改善されていない。実質単年度収支は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年連続で赤字となった。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今後は、一般財源の確保が厳しい状況となり、財政調整基金をはじめとする各種基金の取り崩しによる財政運営が強いられるため、徹底した経費削減が必要となる。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は、全会計において黒字であり、赤字比率はない。しかしながら、実質収支比率同様、今後は普通交付税を含めた一般財源の確保が厳しい状況となる見込みであり、財政調整基金をはじめとする各種基金の運用による財政運営が求められるため注視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実質公債費比率は３ヶ年平均１０．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年度に比べ、０．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ポイントの増となった。これは、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普通交付税と標準税収入額等の減額が影響している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普通交付税及び臨時財政対策債発行可能額の減額等の影響に伴い比率の増が見込まれるため、普通交付税算入率の高い辺地対策事業債など財政運営に有利な地方債の発行に努め、あわせて実施事業の精査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行う</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ことで、公債費の抑制を図り、引き続き低水準を維持する。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将来負担比率は２７．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分子の将来負担額の減額（地方債現在高の減及び退職手当負担見込額の減）が要因である。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今後は普通交付税の減額や臨時財政対策債発行可能額の減額等に伴い比率の増が見込まれることから、地方債発行の抑制や基金運用の適正化に努める。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愛媛県上島町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地域振興基金の創設（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億円）や減債基金の積立（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千万円）もあり、基金全体としては平成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年度とほぼ同額である。しかしながら、一般財源の不足に伴う財政調整基金の取崩しが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年連続で続いている。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からみると基金残高は多くあるが、近年は一般財源の不足による基金の取崩しが続いており、人口減少や災害の影響を考えると、今後も不測の事態に備え、基金総額は一定を保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ふるさと整備基金・・・</a:t>
          </a:r>
          <a:r>
            <a:rPr lang="ja-JP" altLang="en-US" sz="1300">
              <a:effectLst/>
              <a:latin typeface="ＭＳ Ｐゴシック" panose="020B0600070205080204" pitchFamily="50" charset="-128"/>
              <a:ea typeface="ＭＳ Ｐゴシック" panose="020B0600070205080204" pitchFamily="50" charset="-128"/>
            </a:rPr>
            <a:t>ふるさとの振興を円滑かつ効果的に行うことを目的としている。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地域振興基金・・・</a:t>
          </a:r>
          <a:r>
            <a:rPr lang="ja-JP" altLang="en-US" sz="1300">
              <a:effectLst/>
              <a:latin typeface="ＭＳ Ｐゴシック" panose="020B0600070205080204" pitchFamily="50" charset="-128"/>
              <a:ea typeface="ＭＳ Ｐゴシック" panose="020B0600070205080204" pitchFamily="50" charset="-128"/>
            </a:rPr>
            <a:t>町民の連帯の強化又は地域振興に要する経費の財源に充てることを目的としている。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ふるさと振興基金・・・行</a:t>
          </a:r>
          <a:r>
            <a:rPr lang="ja-JP" altLang="en-US" sz="1300">
              <a:effectLst/>
              <a:latin typeface="ＭＳ Ｐゴシック" panose="020B0600070205080204" pitchFamily="50" charset="-128"/>
              <a:ea typeface="ＭＳ Ｐゴシック" panose="020B0600070205080204" pitchFamily="50" charset="-128"/>
            </a:rPr>
            <a:t>政の広域化の要請に対処し、効率化と均衡のある発展を促進するため今治地区広域市町村圏の振興に関する施策の推進を図ることを目的としている。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水と土保全基金・・・土</a:t>
          </a:r>
          <a:r>
            <a:rPr lang="ja-JP" altLang="en-US" sz="1300">
              <a:effectLst/>
              <a:latin typeface="ＭＳ Ｐゴシック" panose="020B0600070205080204" pitchFamily="50" charset="-128"/>
              <a:ea typeface="ＭＳ Ｐゴシック" panose="020B0600070205080204" pitchFamily="50" charset="-128"/>
            </a:rPr>
            <a:t>地改良施設の公益的機能を有効に発揮し、集落住民の共同活動を促進することを目的としている。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ふるさと整備基金は、地域振興に係る事業の推進により、近年は充当金額が増えている。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地域振興基金は、合併特例債を充当して平成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年度に創設したものである。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ふるさと整備基金は、充当対象となる事業を推進し、引き続き財源として活用する。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地域振興基金は、合併特例債の償還に合わせ、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年から年間約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万円を各事業の財源に充てる予定である。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普通交付税の合併算定替の縮減等の理由により一般財源が不足している。そのため、</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年連続で取崩しとなった。</a:t>
          </a:r>
          <a:endPar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標準財政規模からみると基金残高は十分があるが、人口減少が進んでおり、一般財源の確保が年々困難になると予想されるため、一定の金額を保つ予定である。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年頃に償還のピークを迎えるため、今後は基金の取崩しを進めていく。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7,077
6,746
30.38
6,598,543
6,471,469
110,070
4,130,927
10,901,561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有形固定資産減価償却率は全国平均よりも低く、建物の老朽化は進んでいないが、岩城橋開通（</a:t>
          </a:r>
          <a:r>
            <a:rPr kumimoji="1" lang="ja-JP" altLang="en-US" sz="1100">
              <a:solidFill>
                <a:schemeClr val="dk1"/>
              </a:solidFill>
              <a:effectLst/>
              <a:latin typeface="+mn-lt"/>
              <a:ea typeface="+mn-ea"/>
              <a:cs typeface="+mn-cs"/>
            </a:rPr>
            <a:t>令和３</a:t>
          </a:r>
          <a:r>
            <a:rPr kumimoji="1" lang="ja-JP" altLang="ja-JP" sz="1100">
              <a:solidFill>
                <a:schemeClr val="dk1"/>
              </a:solidFill>
              <a:effectLst/>
              <a:latin typeface="+mn-lt"/>
              <a:ea typeface="+mn-ea"/>
              <a:cs typeface="+mn-cs"/>
            </a:rPr>
            <a:t>年度予定）を見越した公共施設の適正配置を早期に検討し、個別施設計画（公共施設等総合管理計画）の策定を進めていきたい。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4" name="直線コネクタ 63"/>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5"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6" name="直線コネクタ 65"/>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67"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68" name="直線コネクタ 67"/>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69" name="有形固定資産減価償却率平均値テキスト"/>
        <xdr:cNvSpPr txBox="1"/>
      </xdr:nvSpPr>
      <xdr:spPr>
        <a:xfrm>
          <a:off x="4813300" y="5954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0" name="フローチャート: 判断 69"/>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2" name="フローチャート: 判断 71"/>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124248</xdr:rowOff>
    </xdr:from>
    <xdr:to>
      <xdr:col>19</xdr:col>
      <xdr:colOff>187325</xdr:colOff>
      <xdr:row>31</xdr:row>
      <xdr:rowOff>54398</xdr:rowOff>
    </xdr:to>
    <xdr:sp macro="" textlink="">
      <xdr:nvSpPr>
        <xdr:cNvPr id="78" name="楕円 77"/>
        <xdr:cNvSpPr/>
      </xdr:nvSpPr>
      <xdr:spPr>
        <a:xfrm>
          <a:off x="4000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12171</xdr:rowOff>
    </xdr:from>
    <xdr:to>
      <xdr:col>15</xdr:col>
      <xdr:colOff>187325</xdr:colOff>
      <xdr:row>31</xdr:row>
      <xdr:rowOff>113771</xdr:rowOff>
    </xdr:to>
    <xdr:sp macro="" textlink="">
      <xdr:nvSpPr>
        <xdr:cNvPr id="79" name="楕円 78"/>
        <xdr:cNvSpPr/>
      </xdr:nvSpPr>
      <xdr:spPr>
        <a:xfrm>
          <a:off x="3238500" y="60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xdr:rowOff>
    </xdr:from>
    <xdr:to>
      <xdr:col>19</xdr:col>
      <xdr:colOff>136525</xdr:colOff>
      <xdr:row>31</xdr:row>
      <xdr:rowOff>62971</xdr:rowOff>
    </xdr:to>
    <xdr:cxnSp macro="">
      <xdr:nvCxnSpPr>
        <xdr:cNvPr id="80" name="直線コネクタ 79"/>
        <xdr:cNvCxnSpPr/>
      </xdr:nvCxnSpPr>
      <xdr:spPr>
        <a:xfrm flipV="1">
          <a:off x="3289300" y="6090073"/>
          <a:ext cx="762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1"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82"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45525</xdr:rowOff>
    </xdr:from>
    <xdr:ext cx="405111" cy="259045"/>
    <xdr:sp macro="" textlink="">
      <xdr:nvSpPr>
        <xdr:cNvPr id="83" name="n_1mainValue有形固定資産減価償却率"/>
        <xdr:cNvSpPr txBox="1"/>
      </xdr:nvSpPr>
      <xdr:spPr>
        <a:xfrm>
          <a:off x="38360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104898</xdr:rowOff>
    </xdr:from>
    <xdr:ext cx="405111" cy="259045"/>
    <xdr:sp macro="" textlink="">
      <xdr:nvSpPr>
        <xdr:cNvPr id="84" name="n_2mainValue有形固定資産減価償却率"/>
        <xdr:cNvSpPr txBox="1"/>
      </xdr:nvSpPr>
      <xdr:spPr>
        <a:xfrm>
          <a:off x="3086744" y="619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普通会計における公債費の構成比は大きいものになっているが、その反面、償還は進んでいるため、地方債残高は減少しており、将来的な負担は軽減されている。しかしながら、債務償還可能年数は類似団体よりも若干高いため、今後は地方債の借入額と</a:t>
          </a:r>
          <a:r>
            <a:rPr kumimoji="1" lang="ja-JP" altLang="ja-JP" sz="1100">
              <a:solidFill>
                <a:schemeClr val="dk1"/>
              </a:solidFill>
              <a:effectLst/>
              <a:latin typeface="+mn-lt"/>
              <a:ea typeface="+mn-ea"/>
              <a:cs typeface="+mn-cs"/>
            </a:rPr>
            <a:t>残高</a:t>
          </a:r>
          <a:r>
            <a:rPr kumimoji="1" lang="ja-JP" altLang="en-US" sz="1100">
              <a:latin typeface="ＭＳ Ｐゴシック" panose="020B0600070205080204" pitchFamily="50" charset="-128"/>
              <a:ea typeface="ＭＳ Ｐゴシック" panose="020B0600070205080204" pitchFamily="50" charset="-128"/>
            </a:rPr>
            <a:t>のバランスを見ながら、</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のコントロールを進めていきたい。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3" name="直線コネクタ 112"/>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6"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17" name="直線コネクタ 116"/>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18" name="債務償還可能年数平均値テキスト"/>
        <xdr:cNvSpPr txBox="1"/>
      </xdr:nvSpPr>
      <xdr:spPr>
        <a:xfrm>
          <a:off x="14846300" y="6104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19" name="フローチャート: 判断 118"/>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42686</xdr:rowOff>
    </xdr:from>
    <xdr:to>
      <xdr:col>76</xdr:col>
      <xdr:colOff>73025</xdr:colOff>
      <xdr:row>30</xdr:row>
      <xdr:rowOff>144286</xdr:rowOff>
    </xdr:to>
    <xdr:sp macro="" textlink="">
      <xdr:nvSpPr>
        <xdr:cNvPr id="125" name="楕円 124"/>
        <xdr:cNvSpPr/>
      </xdr:nvSpPr>
      <xdr:spPr>
        <a:xfrm>
          <a:off x="14744700" y="595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65563</xdr:rowOff>
    </xdr:from>
    <xdr:ext cx="340478" cy="259045"/>
    <xdr:sp macro="" textlink="">
      <xdr:nvSpPr>
        <xdr:cNvPr id="126" name="債務償還可能年数該当値テキスト"/>
        <xdr:cNvSpPr txBox="1"/>
      </xdr:nvSpPr>
      <xdr:spPr>
        <a:xfrm>
          <a:off x="14846300" y="5809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7,077
6,746
30.38
6,598,543
6,471,469
110,070
4,130,927
10,901,561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102887</xdr:rowOff>
    </xdr:from>
    <xdr:ext cx="405111" cy="259045"/>
    <xdr:sp macro="" textlink="">
      <xdr:nvSpPr>
        <xdr:cNvPr id="61" name="【道路】&#10;有形固定資産減価償却率平均値テキスト"/>
        <xdr:cNvSpPr txBox="1"/>
      </xdr:nvSpPr>
      <xdr:spPr>
        <a:xfrm>
          <a:off x="46736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44450</xdr:rowOff>
    </xdr:from>
    <xdr:to>
      <xdr:col>20</xdr:col>
      <xdr:colOff>38100</xdr:colOff>
      <xdr:row>37</xdr:row>
      <xdr:rowOff>146050</xdr:rowOff>
    </xdr:to>
    <xdr:sp macro="" textlink="">
      <xdr:nvSpPr>
        <xdr:cNvPr id="70" name="楕円 69"/>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71" name="楕円 70"/>
        <xdr:cNvSpPr/>
      </xdr:nvSpPr>
      <xdr:spPr>
        <a:xfrm>
          <a:off x="2857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95250</xdr:rowOff>
    </xdr:from>
    <xdr:to>
      <xdr:col>19</xdr:col>
      <xdr:colOff>177800</xdr:colOff>
      <xdr:row>37</xdr:row>
      <xdr:rowOff>104775</xdr:rowOff>
    </xdr:to>
    <xdr:cxnSp macro="">
      <xdr:nvCxnSpPr>
        <xdr:cNvPr id="72" name="直線コネクタ 71"/>
        <xdr:cNvCxnSpPr/>
      </xdr:nvCxnSpPr>
      <xdr:spPr>
        <a:xfrm flipV="1">
          <a:off x="2908300" y="64389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146702</xdr:rowOff>
    </xdr:from>
    <xdr:ext cx="405111" cy="259045"/>
    <xdr:sp macro="" textlink="">
      <xdr:nvSpPr>
        <xdr:cNvPr id="73" name="n_1aveValue【道路】&#10;有形固定資産減価償却率"/>
        <xdr:cNvSpPr txBox="1"/>
      </xdr:nvSpPr>
      <xdr:spPr>
        <a:xfrm>
          <a:off x="3582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4" name="n_2aveValue【道路】&#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162577</xdr:rowOff>
    </xdr:from>
    <xdr:ext cx="405111" cy="259045"/>
    <xdr:sp macro="" textlink="">
      <xdr:nvSpPr>
        <xdr:cNvPr id="75" name="n_1mainValue【道路】&#10;有形固定資産減価償却率"/>
        <xdr:cNvSpPr txBox="1"/>
      </xdr:nvSpPr>
      <xdr:spPr>
        <a:xfrm>
          <a:off x="3582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76" name="n_2mainValue【道路】&#10;有形固定資産減価償却率"/>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98" name="直線コネクタ 97"/>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99"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0" name="直線コネクタ 99"/>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1"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2" name="直線コネクタ 101"/>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3" name="【道路】&#10;一人当たり延長平均値テキスト"/>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4" name="フローチャート: 判断 103"/>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5" name="フローチャート: 判断 104"/>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6" name="フローチャート: 判断 105"/>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154765</xdr:rowOff>
    </xdr:from>
    <xdr:to>
      <xdr:col>50</xdr:col>
      <xdr:colOff>165100</xdr:colOff>
      <xdr:row>35</xdr:row>
      <xdr:rowOff>84915</xdr:rowOff>
    </xdr:to>
    <xdr:sp macro="" textlink="">
      <xdr:nvSpPr>
        <xdr:cNvPr id="112" name="楕円 111"/>
        <xdr:cNvSpPr/>
      </xdr:nvSpPr>
      <xdr:spPr>
        <a:xfrm>
          <a:off x="9588500" y="598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169852</xdr:rowOff>
    </xdr:from>
    <xdr:to>
      <xdr:col>46</xdr:col>
      <xdr:colOff>38100</xdr:colOff>
      <xdr:row>35</xdr:row>
      <xdr:rowOff>100002</xdr:rowOff>
    </xdr:to>
    <xdr:sp macro="" textlink="">
      <xdr:nvSpPr>
        <xdr:cNvPr id="113" name="楕円 112"/>
        <xdr:cNvSpPr/>
      </xdr:nvSpPr>
      <xdr:spPr>
        <a:xfrm>
          <a:off x="8699500" y="599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34115</xdr:rowOff>
    </xdr:from>
    <xdr:to>
      <xdr:col>50</xdr:col>
      <xdr:colOff>114300</xdr:colOff>
      <xdr:row>35</xdr:row>
      <xdr:rowOff>49202</xdr:rowOff>
    </xdr:to>
    <xdr:cxnSp macro="">
      <xdr:nvCxnSpPr>
        <xdr:cNvPr id="114" name="直線コネクタ 113"/>
        <xdr:cNvCxnSpPr/>
      </xdr:nvCxnSpPr>
      <xdr:spPr>
        <a:xfrm flipV="1">
          <a:off x="8750300" y="6034865"/>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135615</xdr:rowOff>
    </xdr:from>
    <xdr:ext cx="534377" cy="259045"/>
    <xdr:sp macro="" textlink="">
      <xdr:nvSpPr>
        <xdr:cNvPr id="115" name="n_1aveValue【道路】&#10;一人当たり延長"/>
        <xdr:cNvSpPr txBox="1"/>
      </xdr:nvSpPr>
      <xdr:spPr>
        <a:xfrm>
          <a:off x="9359411" y="64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7531</xdr:rowOff>
    </xdr:from>
    <xdr:ext cx="534377" cy="259045"/>
    <xdr:sp macro="" textlink="">
      <xdr:nvSpPr>
        <xdr:cNvPr id="116" name="n_2aveValue【道路】&#10;一人当たり延長"/>
        <xdr:cNvSpPr txBox="1"/>
      </xdr:nvSpPr>
      <xdr:spPr>
        <a:xfrm>
          <a:off x="8483111" y="652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101442</xdr:rowOff>
    </xdr:from>
    <xdr:ext cx="534377" cy="259045"/>
    <xdr:sp macro="" textlink="">
      <xdr:nvSpPr>
        <xdr:cNvPr id="117" name="n_1mainValue【道路】&#10;一人当たり延長"/>
        <xdr:cNvSpPr txBox="1"/>
      </xdr:nvSpPr>
      <xdr:spPr>
        <a:xfrm>
          <a:off x="9359411" y="575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116529</xdr:rowOff>
    </xdr:from>
    <xdr:ext cx="534377" cy="259045"/>
    <xdr:sp macro="" textlink="">
      <xdr:nvSpPr>
        <xdr:cNvPr id="118" name="n_2mainValue【道路】&#10;一人当たり延長"/>
        <xdr:cNvSpPr txBox="1"/>
      </xdr:nvSpPr>
      <xdr:spPr>
        <a:xfrm>
          <a:off x="8483111" y="577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1" name="テキスト ボックス 13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9" name="テキスト ボックス 13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3" name="直線コネクタ 142"/>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44"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45" name="直線コネクタ 144"/>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6"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7" name="直線コネクタ 14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48"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9" name="フローチャート: 判断 148"/>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0" name="フローチャート: 判断 14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1" name="フローチャート: 判断 150"/>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92075</xdr:rowOff>
    </xdr:from>
    <xdr:to>
      <xdr:col>20</xdr:col>
      <xdr:colOff>38100</xdr:colOff>
      <xdr:row>61</xdr:row>
      <xdr:rowOff>22225</xdr:rowOff>
    </xdr:to>
    <xdr:sp macro="" textlink="">
      <xdr:nvSpPr>
        <xdr:cNvPr id="157" name="楕円 156"/>
        <xdr:cNvSpPr/>
      </xdr:nvSpPr>
      <xdr:spPr>
        <a:xfrm>
          <a:off x="3746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124460</xdr:rowOff>
    </xdr:from>
    <xdr:to>
      <xdr:col>15</xdr:col>
      <xdr:colOff>101600</xdr:colOff>
      <xdr:row>61</xdr:row>
      <xdr:rowOff>54610</xdr:rowOff>
    </xdr:to>
    <xdr:sp macro="" textlink="">
      <xdr:nvSpPr>
        <xdr:cNvPr id="158" name="楕円 157"/>
        <xdr:cNvSpPr/>
      </xdr:nvSpPr>
      <xdr:spPr>
        <a:xfrm>
          <a:off x="2857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142875</xdr:rowOff>
    </xdr:from>
    <xdr:to>
      <xdr:col>19</xdr:col>
      <xdr:colOff>177800</xdr:colOff>
      <xdr:row>61</xdr:row>
      <xdr:rowOff>3810</xdr:rowOff>
    </xdr:to>
    <xdr:cxnSp macro="">
      <xdr:nvCxnSpPr>
        <xdr:cNvPr id="159" name="直線コネクタ 158"/>
        <xdr:cNvCxnSpPr/>
      </xdr:nvCxnSpPr>
      <xdr:spPr>
        <a:xfrm flipV="1">
          <a:off x="2908300" y="104298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60" name="n_1aveValue【橋りょう・トンネ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61"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13352</xdr:rowOff>
    </xdr:from>
    <xdr:ext cx="405111" cy="259045"/>
    <xdr:sp macro="" textlink="">
      <xdr:nvSpPr>
        <xdr:cNvPr id="162" name="n_1mainValue【橋りょう・トンネル】&#10;有形固定資産減価償却率"/>
        <xdr:cNvSpPr txBox="1"/>
      </xdr:nvSpPr>
      <xdr:spPr>
        <a:xfrm>
          <a:off x="3582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45737</xdr:rowOff>
    </xdr:from>
    <xdr:ext cx="405111" cy="259045"/>
    <xdr:sp macro="" textlink="">
      <xdr:nvSpPr>
        <xdr:cNvPr id="163" name="n_2mainValue【橋りょう・トンネル】&#10;有形固定資産減価償却率"/>
        <xdr:cNvSpPr txBox="1"/>
      </xdr:nvSpPr>
      <xdr:spPr>
        <a:xfrm>
          <a:off x="2705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5" name="テキスト ボックス 17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7" name="テキスト ボックス 17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9" name="テキスト ボックス 17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1" name="テキスト ボックス 18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3" name="テキスト ボックス 18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85" name="直線コネクタ 184"/>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86"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87" name="直線コネクタ 186"/>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88"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89" name="直線コネクタ 188"/>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90"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91" name="フローチャート: 判断 190"/>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92" name="フローチャート: 判断 191"/>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93" name="フローチャート: 判断 192"/>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89817</xdr:rowOff>
    </xdr:from>
    <xdr:to>
      <xdr:col>50</xdr:col>
      <xdr:colOff>165100</xdr:colOff>
      <xdr:row>64</xdr:row>
      <xdr:rowOff>19967</xdr:rowOff>
    </xdr:to>
    <xdr:sp macro="" textlink="">
      <xdr:nvSpPr>
        <xdr:cNvPr id="199" name="楕円 198"/>
        <xdr:cNvSpPr/>
      </xdr:nvSpPr>
      <xdr:spPr>
        <a:xfrm>
          <a:off x="9588500" y="108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90230</xdr:rowOff>
    </xdr:from>
    <xdr:to>
      <xdr:col>46</xdr:col>
      <xdr:colOff>38100</xdr:colOff>
      <xdr:row>64</xdr:row>
      <xdr:rowOff>20380</xdr:rowOff>
    </xdr:to>
    <xdr:sp macro="" textlink="">
      <xdr:nvSpPr>
        <xdr:cNvPr id="200" name="楕円 199"/>
        <xdr:cNvSpPr/>
      </xdr:nvSpPr>
      <xdr:spPr>
        <a:xfrm>
          <a:off x="8699500" y="108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140617</xdr:rowOff>
    </xdr:from>
    <xdr:to>
      <xdr:col>50</xdr:col>
      <xdr:colOff>114300</xdr:colOff>
      <xdr:row>63</xdr:row>
      <xdr:rowOff>141030</xdr:rowOff>
    </xdr:to>
    <xdr:cxnSp macro="">
      <xdr:nvCxnSpPr>
        <xdr:cNvPr id="201" name="直線コネクタ 200"/>
        <xdr:cNvCxnSpPr/>
      </xdr:nvCxnSpPr>
      <xdr:spPr>
        <a:xfrm flipV="1">
          <a:off x="8750300" y="10941967"/>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146600</xdr:rowOff>
    </xdr:from>
    <xdr:ext cx="599010" cy="259045"/>
    <xdr:sp macro="" textlink="">
      <xdr:nvSpPr>
        <xdr:cNvPr id="202" name="n_1aveValue【橋りょう・トンネル】&#10;一人当たり有形固定資産（償却資産）額"/>
        <xdr:cNvSpPr txBox="1"/>
      </xdr:nvSpPr>
      <xdr:spPr>
        <a:xfrm>
          <a:off x="93270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203" name="n_2aveValue【橋りょう・トンネル】&#10;一人当たり有形固定資産（償却資産）額"/>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11094</xdr:rowOff>
    </xdr:from>
    <xdr:ext cx="534377" cy="259045"/>
    <xdr:sp macro="" textlink="">
      <xdr:nvSpPr>
        <xdr:cNvPr id="204" name="n_1mainValue【橋りょう・トンネル】&#10;一人当たり有形固定資産（償却資産）額"/>
        <xdr:cNvSpPr txBox="1"/>
      </xdr:nvSpPr>
      <xdr:spPr>
        <a:xfrm>
          <a:off x="9359411" y="1098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11507</xdr:rowOff>
    </xdr:from>
    <xdr:ext cx="534377" cy="259045"/>
    <xdr:sp macro="" textlink="">
      <xdr:nvSpPr>
        <xdr:cNvPr id="205" name="n_2mainValue【橋りょう・トンネル】&#10;一人当たり有形固定資産（償却資産）額"/>
        <xdr:cNvSpPr txBox="1"/>
      </xdr:nvSpPr>
      <xdr:spPr>
        <a:xfrm>
          <a:off x="8483111" y="1098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6" name="直線コネクタ 21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7" name="テキスト ボックス 21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8" name="直線コネクタ 21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9" name="テキスト ボックス 21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0" name="直線コネクタ 21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1" name="テキスト ボックス 22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2" name="直線コネクタ 22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3" name="テキスト ボックス 22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4" name="直線コネクタ 22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5" name="テキスト ボックス 22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6" name="直線コネクタ 22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7" name="テキスト ボックス 22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31" name="直線コネクタ 230"/>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32"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33" name="直線コネクタ 232"/>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4"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5" name="直線コネクタ 234"/>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236" name="【公営住宅】&#10;有形固定資産減価償却率平均値テキスト"/>
        <xdr:cNvSpPr txBox="1"/>
      </xdr:nvSpPr>
      <xdr:spPr>
        <a:xfrm>
          <a:off x="4673600" y="1380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37" name="フローチャート: 判断 236"/>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38" name="フローチャート: 判断 237"/>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39" name="フローチャート: 判断 238"/>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37919</xdr:rowOff>
    </xdr:from>
    <xdr:to>
      <xdr:col>20</xdr:col>
      <xdr:colOff>38100</xdr:colOff>
      <xdr:row>83</xdr:row>
      <xdr:rowOff>139519</xdr:rowOff>
    </xdr:to>
    <xdr:sp macro="" textlink="">
      <xdr:nvSpPr>
        <xdr:cNvPr id="245" name="楕円 244"/>
        <xdr:cNvSpPr/>
      </xdr:nvSpPr>
      <xdr:spPr>
        <a:xfrm>
          <a:off x="3746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86905</xdr:rowOff>
    </xdr:from>
    <xdr:to>
      <xdr:col>15</xdr:col>
      <xdr:colOff>101600</xdr:colOff>
      <xdr:row>84</xdr:row>
      <xdr:rowOff>17055</xdr:rowOff>
    </xdr:to>
    <xdr:sp macro="" textlink="">
      <xdr:nvSpPr>
        <xdr:cNvPr id="246" name="楕円 245"/>
        <xdr:cNvSpPr/>
      </xdr:nvSpPr>
      <xdr:spPr>
        <a:xfrm>
          <a:off x="2857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88719</xdr:rowOff>
    </xdr:from>
    <xdr:to>
      <xdr:col>19</xdr:col>
      <xdr:colOff>177800</xdr:colOff>
      <xdr:row>83</xdr:row>
      <xdr:rowOff>137705</xdr:rowOff>
    </xdr:to>
    <xdr:cxnSp macro="">
      <xdr:nvCxnSpPr>
        <xdr:cNvPr id="247" name="直線コネクタ 246"/>
        <xdr:cNvCxnSpPr/>
      </xdr:nvCxnSpPr>
      <xdr:spPr>
        <a:xfrm flipV="1">
          <a:off x="2908300" y="1431906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48"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249" name="n_2aveValue【公営住宅】&#10;有形固定資産減価償却率"/>
        <xdr:cNvSpPr txBox="1"/>
      </xdr:nvSpPr>
      <xdr:spPr>
        <a:xfrm>
          <a:off x="2705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130646</xdr:rowOff>
    </xdr:from>
    <xdr:ext cx="405111" cy="259045"/>
    <xdr:sp macro="" textlink="">
      <xdr:nvSpPr>
        <xdr:cNvPr id="250" name="n_1mainValue【公営住宅】&#10;有形固定資産減価償却率"/>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8182</xdr:rowOff>
    </xdr:from>
    <xdr:ext cx="405111" cy="259045"/>
    <xdr:sp macro="" textlink="">
      <xdr:nvSpPr>
        <xdr:cNvPr id="251" name="n_2mainValue【公営住宅】&#10;有形固定資産減価償却率"/>
        <xdr:cNvSpPr txBox="1"/>
      </xdr:nvSpPr>
      <xdr:spPr>
        <a:xfrm>
          <a:off x="2705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2" name="直線コネクタ 26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3" name="テキスト ボックス 26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4" name="直線コネクタ 26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5" name="テキスト ボックス 26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6" name="直線コネクタ 26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7" name="テキスト ボックス 26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8" name="直線コネクタ 26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9" name="テキスト ボックス 26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0" name="直線コネクタ 26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1" name="テキスト ボックス 27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2" name="直線コネクタ 27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3" name="テキスト ボックス 27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5" name="テキスト ボックス 27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77" name="直線コネクタ 276"/>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78"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79" name="直線コネクタ 278"/>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80"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81" name="直線コネクタ 280"/>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80354</xdr:rowOff>
    </xdr:from>
    <xdr:ext cx="469744" cy="259045"/>
    <xdr:sp macro="" textlink="">
      <xdr:nvSpPr>
        <xdr:cNvPr id="282" name="【公営住宅】&#10;一人当たり面積平均値テキスト"/>
        <xdr:cNvSpPr txBox="1"/>
      </xdr:nvSpPr>
      <xdr:spPr>
        <a:xfrm>
          <a:off x="10515600" y="14653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83" name="フローチャート: 判断 282"/>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84" name="フローチャート: 判断 283"/>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285" name="フローチャート: 判断 284"/>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91966</xdr:rowOff>
    </xdr:from>
    <xdr:to>
      <xdr:col>50</xdr:col>
      <xdr:colOff>165100</xdr:colOff>
      <xdr:row>84</xdr:row>
      <xdr:rowOff>22116</xdr:rowOff>
    </xdr:to>
    <xdr:sp macro="" textlink="">
      <xdr:nvSpPr>
        <xdr:cNvPr id="291" name="楕円 290"/>
        <xdr:cNvSpPr/>
      </xdr:nvSpPr>
      <xdr:spPr>
        <a:xfrm>
          <a:off x="9588500" y="143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99151</xdr:rowOff>
    </xdr:from>
    <xdr:to>
      <xdr:col>46</xdr:col>
      <xdr:colOff>38100</xdr:colOff>
      <xdr:row>84</xdr:row>
      <xdr:rowOff>29301</xdr:rowOff>
    </xdr:to>
    <xdr:sp macro="" textlink="">
      <xdr:nvSpPr>
        <xdr:cNvPr id="292" name="楕円 291"/>
        <xdr:cNvSpPr/>
      </xdr:nvSpPr>
      <xdr:spPr>
        <a:xfrm>
          <a:off x="8699500" y="143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142766</xdr:rowOff>
    </xdr:from>
    <xdr:to>
      <xdr:col>50</xdr:col>
      <xdr:colOff>114300</xdr:colOff>
      <xdr:row>83</xdr:row>
      <xdr:rowOff>149951</xdr:rowOff>
    </xdr:to>
    <xdr:cxnSp macro="">
      <xdr:nvCxnSpPr>
        <xdr:cNvPr id="293" name="直線コネクタ 292"/>
        <xdr:cNvCxnSpPr/>
      </xdr:nvCxnSpPr>
      <xdr:spPr>
        <a:xfrm flipV="1">
          <a:off x="8750300" y="14373116"/>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156771</xdr:rowOff>
    </xdr:from>
    <xdr:ext cx="469744" cy="259045"/>
    <xdr:sp macro="" textlink="">
      <xdr:nvSpPr>
        <xdr:cNvPr id="294" name="n_1aveValue【公営住宅】&#10;一人当たり面積"/>
        <xdr:cNvSpPr txBox="1"/>
      </xdr:nvSpPr>
      <xdr:spPr>
        <a:xfrm>
          <a:off x="9391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158404</xdr:rowOff>
    </xdr:from>
    <xdr:ext cx="469744" cy="259045"/>
    <xdr:sp macro="" textlink="">
      <xdr:nvSpPr>
        <xdr:cNvPr id="295" name="n_2aveValue【公営住宅】&#10;一人当たり面積"/>
        <xdr:cNvSpPr txBox="1"/>
      </xdr:nvSpPr>
      <xdr:spPr>
        <a:xfrm>
          <a:off x="85154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38643</xdr:rowOff>
    </xdr:from>
    <xdr:ext cx="469744" cy="259045"/>
    <xdr:sp macro="" textlink="">
      <xdr:nvSpPr>
        <xdr:cNvPr id="296" name="n_1mainValue【公営住宅】&#10;一人当たり面積"/>
        <xdr:cNvSpPr txBox="1"/>
      </xdr:nvSpPr>
      <xdr:spPr>
        <a:xfrm>
          <a:off x="9391727" y="1409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45828</xdr:rowOff>
    </xdr:from>
    <xdr:ext cx="469744" cy="259045"/>
    <xdr:sp macro="" textlink="">
      <xdr:nvSpPr>
        <xdr:cNvPr id="297" name="n_2mainValue【公営住宅】&#10;一人当たり面積"/>
        <xdr:cNvSpPr txBox="1"/>
      </xdr:nvSpPr>
      <xdr:spPr>
        <a:xfrm>
          <a:off x="8515427" y="1410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8" name="テキスト ボックス 30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9" name="直線コネクタ 30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0" name="テキスト ボックス 30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1" name="直線コネクタ 31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2" name="テキスト ボックス 31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3" name="直線コネクタ 31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4" name="テキスト ボックス 31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5" name="直線コネクタ 31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6" name="テキスト ボックス 31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7" name="直線コネクタ 31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8" name="テキスト ボックス 31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0" name="テキスト ボックス 31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38100</xdr:rowOff>
    </xdr:from>
    <xdr:to>
      <xdr:col>24</xdr:col>
      <xdr:colOff>62865</xdr:colOff>
      <xdr:row>108</xdr:row>
      <xdr:rowOff>101600</xdr:rowOff>
    </xdr:to>
    <xdr:cxnSp macro="">
      <xdr:nvCxnSpPr>
        <xdr:cNvPr id="322" name="直線コネクタ 321"/>
        <xdr:cNvCxnSpPr/>
      </xdr:nvCxnSpPr>
      <xdr:spPr>
        <a:xfrm flipV="1">
          <a:off x="4634865" y="17183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105427</xdr:rowOff>
    </xdr:from>
    <xdr:ext cx="405111" cy="259045"/>
    <xdr:sp macro="" textlink="">
      <xdr:nvSpPr>
        <xdr:cNvPr id="323" name="【港湾・漁港】&#10;有形固定資産減価償却率最小値テキスト"/>
        <xdr:cNvSpPr txBox="1"/>
      </xdr:nvSpPr>
      <xdr:spPr>
        <a:xfrm>
          <a:off x="4673600" y="186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101600</xdr:rowOff>
    </xdr:from>
    <xdr:to>
      <xdr:col>24</xdr:col>
      <xdr:colOff>152400</xdr:colOff>
      <xdr:row>108</xdr:row>
      <xdr:rowOff>101600</xdr:rowOff>
    </xdr:to>
    <xdr:cxnSp macro="">
      <xdr:nvCxnSpPr>
        <xdr:cNvPr id="324" name="直線コネクタ 323"/>
        <xdr:cNvCxnSpPr/>
      </xdr:nvCxnSpPr>
      <xdr:spPr>
        <a:xfrm>
          <a:off x="4546600" y="186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156227</xdr:rowOff>
    </xdr:from>
    <xdr:ext cx="405111" cy="259045"/>
    <xdr:sp macro="" textlink="">
      <xdr:nvSpPr>
        <xdr:cNvPr id="325" name="【港湾・漁港】&#10;有形固定資産減価償却率最大値テキスト"/>
        <xdr:cNvSpPr txBox="1"/>
      </xdr:nvSpPr>
      <xdr:spPr>
        <a:xfrm>
          <a:off x="4673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38100</xdr:rowOff>
    </xdr:from>
    <xdr:to>
      <xdr:col>24</xdr:col>
      <xdr:colOff>152400</xdr:colOff>
      <xdr:row>100</xdr:row>
      <xdr:rowOff>38100</xdr:rowOff>
    </xdr:to>
    <xdr:cxnSp macro="">
      <xdr:nvCxnSpPr>
        <xdr:cNvPr id="326" name="直線コネクタ 325"/>
        <xdr:cNvCxnSpPr/>
      </xdr:nvCxnSpPr>
      <xdr:spPr>
        <a:xfrm>
          <a:off x="4546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22877</xdr:rowOff>
    </xdr:from>
    <xdr:ext cx="405111" cy="259045"/>
    <xdr:sp macro="" textlink="">
      <xdr:nvSpPr>
        <xdr:cNvPr id="327" name="【港湾・漁港】&#10;有形固定資産減価償却率平均値テキスト"/>
        <xdr:cNvSpPr txBox="1"/>
      </xdr:nvSpPr>
      <xdr:spPr>
        <a:xfrm>
          <a:off x="4673600" y="1733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44450</xdr:rowOff>
    </xdr:from>
    <xdr:to>
      <xdr:col>24</xdr:col>
      <xdr:colOff>114300</xdr:colOff>
      <xdr:row>101</xdr:row>
      <xdr:rowOff>146050</xdr:rowOff>
    </xdr:to>
    <xdr:sp macro="" textlink="">
      <xdr:nvSpPr>
        <xdr:cNvPr id="328" name="フローチャート: 判断 327"/>
        <xdr:cNvSpPr/>
      </xdr:nvSpPr>
      <xdr:spPr>
        <a:xfrm>
          <a:off x="4584700" y="173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76200</xdr:rowOff>
    </xdr:from>
    <xdr:to>
      <xdr:col>20</xdr:col>
      <xdr:colOff>38100</xdr:colOff>
      <xdr:row>103</xdr:row>
      <xdr:rowOff>6350</xdr:rowOff>
    </xdr:to>
    <xdr:sp macro="" textlink="">
      <xdr:nvSpPr>
        <xdr:cNvPr id="329" name="フローチャート: 判断 328"/>
        <xdr:cNvSpPr/>
      </xdr:nvSpPr>
      <xdr:spPr>
        <a:xfrm>
          <a:off x="3746500" y="1756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127000</xdr:rowOff>
    </xdr:from>
    <xdr:to>
      <xdr:col>15</xdr:col>
      <xdr:colOff>101600</xdr:colOff>
      <xdr:row>105</xdr:row>
      <xdr:rowOff>57150</xdr:rowOff>
    </xdr:to>
    <xdr:sp macro="" textlink="">
      <xdr:nvSpPr>
        <xdr:cNvPr id="330" name="フローチャート: 判断 329"/>
        <xdr:cNvSpPr/>
      </xdr:nvSpPr>
      <xdr:spPr>
        <a:xfrm>
          <a:off x="2857500" y="179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120650</xdr:rowOff>
    </xdr:from>
    <xdr:to>
      <xdr:col>20</xdr:col>
      <xdr:colOff>38100</xdr:colOff>
      <xdr:row>102</xdr:row>
      <xdr:rowOff>50800</xdr:rowOff>
    </xdr:to>
    <xdr:sp macro="" textlink="">
      <xdr:nvSpPr>
        <xdr:cNvPr id="336" name="楕円 335"/>
        <xdr:cNvSpPr/>
      </xdr:nvSpPr>
      <xdr:spPr>
        <a:xfrm>
          <a:off x="3746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120650</xdr:rowOff>
    </xdr:from>
    <xdr:to>
      <xdr:col>15</xdr:col>
      <xdr:colOff>101600</xdr:colOff>
      <xdr:row>108</xdr:row>
      <xdr:rowOff>50800</xdr:rowOff>
    </xdr:to>
    <xdr:sp macro="" textlink="">
      <xdr:nvSpPr>
        <xdr:cNvPr id="337" name="楕円 336"/>
        <xdr:cNvSpPr/>
      </xdr:nvSpPr>
      <xdr:spPr>
        <a:xfrm>
          <a:off x="2857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0</xdr:rowOff>
    </xdr:from>
    <xdr:to>
      <xdr:col>19</xdr:col>
      <xdr:colOff>177800</xdr:colOff>
      <xdr:row>108</xdr:row>
      <xdr:rowOff>0</xdr:rowOff>
    </xdr:to>
    <xdr:cxnSp macro="">
      <xdr:nvCxnSpPr>
        <xdr:cNvPr id="338" name="直線コネクタ 337"/>
        <xdr:cNvCxnSpPr/>
      </xdr:nvCxnSpPr>
      <xdr:spPr>
        <a:xfrm flipV="1">
          <a:off x="2908300" y="17487900"/>
          <a:ext cx="8890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168927</xdr:rowOff>
    </xdr:from>
    <xdr:ext cx="405111" cy="259045"/>
    <xdr:sp macro="" textlink="">
      <xdr:nvSpPr>
        <xdr:cNvPr id="339" name="n_1aveValue【港湾・漁港】&#10;有形固定資産減価償却率"/>
        <xdr:cNvSpPr txBox="1"/>
      </xdr:nvSpPr>
      <xdr:spPr>
        <a:xfrm>
          <a:off x="3582044" y="1765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73677</xdr:rowOff>
    </xdr:from>
    <xdr:ext cx="405111" cy="259045"/>
    <xdr:sp macro="" textlink="">
      <xdr:nvSpPr>
        <xdr:cNvPr id="340" name="n_2aveValue【港湾・漁港】&#10;有形固定資産減価償却率"/>
        <xdr:cNvSpPr txBox="1"/>
      </xdr:nvSpPr>
      <xdr:spPr>
        <a:xfrm>
          <a:off x="2705744" y="1773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67327</xdr:rowOff>
    </xdr:from>
    <xdr:ext cx="405111" cy="259045"/>
    <xdr:sp macro="" textlink="">
      <xdr:nvSpPr>
        <xdr:cNvPr id="341" name="n_1mainValue【港湾・漁港】&#10;有形固定資産減価償却率"/>
        <xdr:cNvSpPr txBox="1"/>
      </xdr:nvSpPr>
      <xdr:spPr>
        <a:xfrm>
          <a:off x="35820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41927</xdr:rowOff>
    </xdr:from>
    <xdr:ext cx="405111" cy="259045"/>
    <xdr:sp macro="" textlink="">
      <xdr:nvSpPr>
        <xdr:cNvPr id="342" name="n_2mainValue【港湾・漁港】&#10;有形固定資産減価償却率"/>
        <xdr:cNvSpPr txBox="1"/>
      </xdr:nvSpPr>
      <xdr:spPr>
        <a:xfrm>
          <a:off x="27057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76200</xdr:rowOff>
    </xdr:from>
    <xdr:to>
      <xdr:col>59</xdr:col>
      <xdr:colOff>50800</xdr:colOff>
      <xdr:row>109</xdr:row>
      <xdr:rowOff>76200</xdr:rowOff>
    </xdr:to>
    <xdr:cxnSp macro="">
      <xdr:nvCxnSpPr>
        <xdr:cNvPr id="353" name="直線コネクタ 352"/>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105427</xdr:rowOff>
    </xdr:from>
    <xdr:ext cx="248786" cy="259045"/>
    <xdr:sp macro="" textlink="">
      <xdr:nvSpPr>
        <xdr:cNvPr id="354" name="テキスト ボックス 353"/>
        <xdr:cNvSpPr txBox="1"/>
      </xdr:nvSpPr>
      <xdr:spPr>
        <a:xfrm>
          <a:off x="6355214" y="1862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133350</xdr:rowOff>
    </xdr:from>
    <xdr:to>
      <xdr:col>59</xdr:col>
      <xdr:colOff>50800</xdr:colOff>
      <xdr:row>107</xdr:row>
      <xdr:rowOff>133350</xdr:rowOff>
    </xdr:to>
    <xdr:cxnSp macro="">
      <xdr:nvCxnSpPr>
        <xdr:cNvPr id="355" name="直線コネクタ 35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162577</xdr:rowOff>
    </xdr:from>
    <xdr:ext cx="595419" cy="259045"/>
    <xdr:sp macro="" textlink="">
      <xdr:nvSpPr>
        <xdr:cNvPr id="356" name="テキスト ボックス 355"/>
        <xdr:cNvSpPr txBox="1"/>
      </xdr:nvSpPr>
      <xdr:spPr>
        <a:xfrm>
          <a:off x="6008581" y="183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19050</xdr:rowOff>
    </xdr:from>
    <xdr:to>
      <xdr:col>59</xdr:col>
      <xdr:colOff>50800</xdr:colOff>
      <xdr:row>106</xdr:row>
      <xdr:rowOff>19050</xdr:rowOff>
    </xdr:to>
    <xdr:cxnSp macro="">
      <xdr:nvCxnSpPr>
        <xdr:cNvPr id="357" name="直線コネクタ 356"/>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48277</xdr:rowOff>
    </xdr:from>
    <xdr:ext cx="595419" cy="259045"/>
    <xdr:sp macro="" textlink="">
      <xdr:nvSpPr>
        <xdr:cNvPr id="358" name="テキスト ボックス 357"/>
        <xdr:cNvSpPr txBox="1"/>
      </xdr:nvSpPr>
      <xdr:spPr>
        <a:xfrm>
          <a:off x="6008581" y="180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60" name="テキスト ボックス 35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133350</xdr:rowOff>
    </xdr:from>
    <xdr:to>
      <xdr:col>59</xdr:col>
      <xdr:colOff>50800</xdr:colOff>
      <xdr:row>102</xdr:row>
      <xdr:rowOff>133350</xdr:rowOff>
    </xdr:to>
    <xdr:cxnSp macro="">
      <xdr:nvCxnSpPr>
        <xdr:cNvPr id="361" name="直線コネクタ 360"/>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162577</xdr:rowOff>
    </xdr:from>
    <xdr:ext cx="595419" cy="259045"/>
    <xdr:sp macro="" textlink="">
      <xdr:nvSpPr>
        <xdr:cNvPr id="362" name="テキスト ボックス 361"/>
        <xdr:cNvSpPr txBox="1"/>
      </xdr:nvSpPr>
      <xdr:spPr>
        <a:xfrm>
          <a:off x="6008581" y="1747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63" name="直線コネクタ 36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4" name="テキスト ボックス 363"/>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76200</xdr:rowOff>
    </xdr:from>
    <xdr:to>
      <xdr:col>59</xdr:col>
      <xdr:colOff>50800</xdr:colOff>
      <xdr:row>99</xdr:row>
      <xdr:rowOff>76200</xdr:rowOff>
    </xdr:to>
    <xdr:cxnSp macro="">
      <xdr:nvCxnSpPr>
        <xdr:cNvPr id="365" name="直線コネクタ 364"/>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105427</xdr:rowOff>
    </xdr:from>
    <xdr:ext cx="685572" cy="259045"/>
    <xdr:sp macro="" textlink="">
      <xdr:nvSpPr>
        <xdr:cNvPr id="366" name="テキスト ボックス 365"/>
        <xdr:cNvSpPr txBox="1"/>
      </xdr:nvSpPr>
      <xdr:spPr>
        <a:xfrm>
          <a:off x="5918428" y="1690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7" name="直線コネクタ 36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8" name="テキスト ボックス 36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50527</xdr:rowOff>
    </xdr:from>
    <xdr:to>
      <xdr:col>54</xdr:col>
      <xdr:colOff>189865</xdr:colOff>
      <xdr:row>108</xdr:row>
      <xdr:rowOff>57952</xdr:rowOff>
    </xdr:to>
    <xdr:cxnSp macro="">
      <xdr:nvCxnSpPr>
        <xdr:cNvPr id="370" name="直線コネクタ 369"/>
        <xdr:cNvCxnSpPr/>
      </xdr:nvCxnSpPr>
      <xdr:spPr>
        <a:xfrm flipV="1">
          <a:off x="10476865" y="17195527"/>
          <a:ext cx="0" cy="137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61779</xdr:rowOff>
    </xdr:from>
    <xdr:ext cx="599010" cy="259045"/>
    <xdr:sp macro="" textlink="">
      <xdr:nvSpPr>
        <xdr:cNvPr id="371" name="【港湾・漁港】&#10;一人当たり有形固定資産（償却資産）額最小値テキスト"/>
        <xdr:cNvSpPr txBox="1"/>
      </xdr:nvSpPr>
      <xdr:spPr>
        <a:xfrm>
          <a:off x="10515600" y="1857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57952</xdr:rowOff>
    </xdr:from>
    <xdr:to>
      <xdr:col>55</xdr:col>
      <xdr:colOff>88900</xdr:colOff>
      <xdr:row>108</xdr:row>
      <xdr:rowOff>57952</xdr:rowOff>
    </xdr:to>
    <xdr:cxnSp macro="">
      <xdr:nvCxnSpPr>
        <xdr:cNvPr id="372" name="直線コネクタ 371"/>
        <xdr:cNvCxnSpPr/>
      </xdr:nvCxnSpPr>
      <xdr:spPr>
        <a:xfrm>
          <a:off x="10388600" y="1857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168654</xdr:rowOff>
    </xdr:from>
    <xdr:ext cx="690189" cy="259045"/>
    <xdr:sp macro="" textlink="">
      <xdr:nvSpPr>
        <xdr:cNvPr id="373" name="【港湾・漁港】&#10;一人当たり有形固定資産（償却資産）額最大値テキスト"/>
        <xdr:cNvSpPr txBox="1"/>
      </xdr:nvSpPr>
      <xdr:spPr>
        <a:xfrm>
          <a:off x="10515600" y="169707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50527</xdr:rowOff>
    </xdr:from>
    <xdr:to>
      <xdr:col>55</xdr:col>
      <xdr:colOff>88900</xdr:colOff>
      <xdr:row>100</xdr:row>
      <xdr:rowOff>50527</xdr:rowOff>
    </xdr:to>
    <xdr:cxnSp macro="">
      <xdr:nvCxnSpPr>
        <xdr:cNvPr id="374" name="直線コネクタ 373"/>
        <xdr:cNvCxnSpPr/>
      </xdr:nvCxnSpPr>
      <xdr:spPr>
        <a:xfrm>
          <a:off x="10388600" y="1719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144287</xdr:rowOff>
    </xdr:from>
    <xdr:ext cx="599010" cy="259045"/>
    <xdr:sp macro="" textlink="">
      <xdr:nvSpPr>
        <xdr:cNvPr id="375" name="【港湾・漁港】&#10;一人当たり有形固定資産（償却資産）額平均値テキスト"/>
        <xdr:cNvSpPr txBox="1"/>
      </xdr:nvSpPr>
      <xdr:spPr>
        <a:xfrm>
          <a:off x="10515600" y="17975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165860</xdr:rowOff>
    </xdr:from>
    <xdr:to>
      <xdr:col>55</xdr:col>
      <xdr:colOff>50800</xdr:colOff>
      <xdr:row>105</xdr:row>
      <xdr:rowOff>96010</xdr:rowOff>
    </xdr:to>
    <xdr:sp macro="" textlink="">
      <xdr:nvSpPr>
        <xdr:cNvPr id="376" name="フローチャート: 判断 375"/>
        <xdr:cNvSpPr/>
      </xdr:nvSpPr>
      <xdr:spPr>
        <a:xfrm>
          <a:off x="10426700" y="179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143108</xdr:rowOff>
    </xdr:from>
    <xdr:to>
      <xdr:col>50</xdr:col>
      <xdr:colOff>165100</xdr:colOff>
      <xdr:row>107</xdr:row>
      <xdr:rowOff>73258</xdr:rowOff>
    </xdr:to>
    <xdr:sp macro="" textlink="">
      <xdr:nvSpPr>
        <xdr:cNvPr id="377" name="フローチャート: 判断 376"/>
        <xdr:cNvSpPr/>
      </xdr:nvSpPr>
      <xdr:spPr>
        <a:xfrm>
          <a:off x="9588500" y="183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134536</xdr:rowOff>
    </xdr:from>
    <xdr:to>
      <xdr:col>46</xdr:col>
      <xdr:colOff>38100</xdr:colOff>
      <xdr:row>107</xdr:row>
      <xdr:rowOff>64686</xdr:rowOff>
    </xdr:to>
    <xdr:sp macro="" textlink="">
      <xdr:nvSpPr>
        <xdr:cNvPr id="378" name="フローチャート: 判断 377"/>
        <xdr:cNvSpPr/>
      </xdr:nvSpPr>
      <xdr:spPr>
        <a:xfrm>
          <a:off x="8699500" y="183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9" name="テキスト ボックス 3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145672</xdr:rowOff>
    </xdr:from>
    <xdr:to>
      <xdr:col>50</xdr:col>
      <xdr:colOff>165100</xdr:colOff>
      <xdr:row>107</xdr:row>
      <xdr:rowOff>75822</xdr:rowOff>
    </xdr:to>
    <xdr:sp macro="" textlink="">
      <xdr:nvSpPr>
        <xdr:cNvPr id="384" name="楕円 383"/>
        <xdr:cNvSpPr/>
      </xdr:nvSpPr>
      <xdr:spPr>
        <a:xfrm>
          <a:off x="9588500" y="183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72014</xdr:rowOff>
    </xdr:from>
    <xdr:to>
      <xdr:col>46</xdr:col>
      <xdr:colOff>38100</xdr:colOff>
      <xdr:row>107</xdr:row>
      <xdr:rowOff>2164</xdr:rowOff>
    </xdr:to>
    <xdr:sp macro="" textlink="">
      <xdr:nvSpPr>
        <xdr:cNvPr id="385" name="楕円 384"/>
        <xdr:cNvSpPr/>
      </xdr:nvSpPr>
      <xdr:spPr>
        <a:xfrm>
          <a:off x="8699500" y="1824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122814</xdr:rowOff>
    </xdr:from>
    <xdr:to>
      <xdr:col>50</xdr:col>
      <xdr:colOff>114300</xdr:colOff>
      <xdr:row>107</xdr:row>
      <xdr:rowOff>25022</xdr:rowOff>
    </xdr:to>
    <xdr:cxnSp macro="">
      <xdr:nvCxnSpPr>
        <xdr:cNvPr id="386" name="直線コネクタ 385"/>
        <xdr:cNvCxnSpPr/>
      </xdr:nvCxnSpPr>
      <xdr:spPr>
        <a:xfrm>
          <a:off x="8750300" y="18296514"/>
          <a:ext cx="889000" cy="7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89785</xdr:rowOff>
    </xdr:from>
    <xdr:ext cx="599010" cy="259045"/>
    <xdr:sp macro="" textlink="">
      <xdr:nvSpPr>
        <xdr:cNvPr id="387" name="n_1aveValue【港湾・漁港】&#10;一人当たり有形固定資産（償却資産）額"/>
        <xdr:cNvSpPr txBox="1"/>
      </xdr:nvSpPr>
      <xdr:spPr>
        <a:xfrm>
          <a:off x="9327095" y="1809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55813</xdr:rowOff>
    </xdr:from>
    <xdr:ext cx="599010" cy="259045"/>
    <xdr:sp macro="" textlink="">
      <xdr:nvSpPr>
        <xdr:cNvPr id="388" name="n_2aveValue【港湾・漁港】&#10;一人当たり有形固定資産（償却資産）額"/>
        <xdr:cNvSpPr txBox="1"/>
      </xdr:nvSpPr>
      <xdr:spPr>
        <a:xfrm>
          <a:off x="8450795" y="184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66949</xdr:rowOff>
    </xdr:from>
    <xdr:ext cx="599010" cy="259045"/>
    <xdr:sp macro="" textlink="">
      <xdr:nvSpPr>
        <xdr:cNvPr id="389" name="n_1mainValue【港湾・漁港】&#10;一人当たり有形固定資産（償却資産）額"/>
        <xdr:cNvSpPr txBox="1"/>
      </xdr:nvSpPr>
      <xdr:spPr>
        <a:xfrm>
          <a:off x="9327095" y="1841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18691</xdr:rowOff>
    </xdr:from>
    <xdr:ext cx="599010" cy="259045"/>
    <xdr:sp macro="" textlink="">
      <xdr:nvSpPr>
        <xdr:cNvPr id="390" name="n_2mainValue【港湾・漁港】&#10;一人当たり有形固定資産（償却資産）額"/>
        <xdr:cNvSpPr txBox="1"/>
      </xdr:nvSpPr>
      <xdr:spPr>
        <a:xfrm>
          <a:off x="8450795" y="1802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2" name="テキスト ボックス 40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2" name="テキスト ボックス 41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4" name="テキスト ボックス 41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416" name="直線コネクタ 415"/>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417"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418" name="直線コネクタ 417"/>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1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20" name="直線コネクタ 41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421"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422" name="フローチャート: 判断 421"/>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423" name="フローチャート: 判断 422"/>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24" name="フローチャート: 判断 423"/>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77651</xdr:rowOff>
    </xdr:from>
    <xdr:to>
      <xdr:col>81</xdr:col>
      <xdr:colOff>101600</xdr:colOff>
      <xdr:row>37</xdr:row>
      <xdr:rowOff>7801</xdr:rowOff>
    </xdr:to>
    <xdr:sp macro="" textlink="">
      <xdr:nvSpPr>
        <xdr:cNvPr id="430" name="楕円 429"/>
        <xdr:cNvSpPr/>
      </xdr:nvSpPr>
      <xdr:spPr>
        <a:xfrm>
          <a:off x="15430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31" name="楕円 430"/>
        <xdr:cNvSpPr/>
      </xdr:nvSpPr>
      <xdr:spPr>
        <a:xfrm>
          <a:off x="14541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128451</xdr:rowOff>
    </xdr:from>
    <xdr:to>
      <xdr:col>81</xdr:col>
      <xdr:colOff>50800</xdr:colOff>
      <xdr:row>38</xdr:row>
      <xdr:rowOff>152944</xdr:rowOff>
    </xdr:to>
    <xdr:cxnSp macro="">
      <xdr:nvCxnSpPr>
        <xdr:cNvPr id="432" name="直線コネクタ 431"/>
        <xdr:cNvCxnSpPr/>
      </xdr:nvCxnSpPr>
      <xdr:spPr>
        <a:xfrm flipV="1">
          <a:off x="14592300" y="6300651"/>
          <a:ext cx="889000" cy="36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158949</xdr:rowOff>
    </xdr:from>
    <xdr:ext cx="405111" cy="259045"/>
    <xdr:sp macro="" textlink="">
      <xdr:nvSpPr>
        <xdr:cNvPr id="433" name="n_1aveValue【認定こども園・幼稚園・保育所】&#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434"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24328</xdr:rowOff>
    </xdr:from>
    <xdr:ext cx="405111" cy="259045"/>
    <xdr:sp macro="" textlink="">
      <xdr:nvSpPr>
        <xdr:cNvPr id="435" name="n_1mainValue【認定こども園・幼稚園・保育所】&#10;有形固定資産減価償却率"/>
        <xdr:cNvSpPr txBox="1"/>
      </xdr:nvSpPr>
      <xdr:spPr>
        <a:xfrm>
          <a:off x="1526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23421</xdr:rowOff>
    </xdr:from>
    <xdr:ext cx="405111" cy="259045"/>
    <xdr:sp macro="" textlink="">
      <xdr:nvSpPr>
        <xdr:cNvPr id="436" name="n_2mainValue【認定こども園・幼稚園・保育所】&#10;有形固定資産減価償却率"/>
        <xdr:cNvSpPr txBox="1"/>
      </xdr:nvSpPr>
      <xdr:spPr>
        <a:xfrm>
          <a:off x="14389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7" name="直線コネクタ 44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8" name="テキスト ボックス 44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9" name="直線コネクタ 44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0" name="テキスト ボックス 44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1" name="直線コネクタ 45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2" name="テキスト ボックス 45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3" name="直線コネクタ 45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4" name="テキスト ボックス 45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5" name="直線コネクタ 45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6" name="テキスト ボックス 45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7" name="直線コネクタ 45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8" name="テキスト ボックス 45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0" name="テキスト ボックス 4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462" name="直線コネクタ 461"/>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63"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64" name="直線コネクタ 463"/>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465"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466" name="直線コネクタ 465"/>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467" name="【認定こども園・幼稚園・保育所】&#10;一人当たり面積平均値テキスト"/>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68" name="フローチャート: 判断 467"/>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469" name="フローチャート: 判断 468"/>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470" name="フローチャート: 判断 469"/>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163104</xdr:rowOff>
    </xdr:from>
    <xdr:to>
      <xdr:col>112</xdr:col>
      <xdr:colOff>38100</xdr:colOff>
      <xdr:row>40</xdr:row>
      <xdr:rowOff>93254</xdr:rowOff>
    </xdr:to>
    <xdr:sp macro="" textlink="">
      <xdr:nvSpPr>
        <xdr:cNvPr id="476" name="楕円 475"/>
        <xdr:cNvSpPr/>
      </xdr:nvSpPr>
      <xdr:spPr>
        <a:xfrm>
          <a:off x="21272500" y="68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168547</xdr:rowOff>
    </xdr:from>
    <xdr:to>
      <xdr:col>107</xdr:col>
      <xdr:colOff>101600</xdr:colOff>
      <xdr:row>40</xdr:row>
      <xdr:rowOff>98697</xdr:rowOff>
    </xdr:to>
    <xdr:sp macro="" textlink="">
      <xdr:nvSpPr>
        <xdr:cNvPr id="477" name="楕円 476"/>
        <xdr:cNvSpPr/>
      </xdr:nvSpPr>
      <xdr:spPr>
        <a:xfrm>
          <a:off x="20383500" y="68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42454</xdr:rowOff>
    </xdr:from>
    <xdr:to>
      <xdr:col>111</xdr:col>
      <xdr:colOff>177800</xdr:colOff>
      <xdr:row>40</xdr:row>
      <xdr:rowOff>47897</xdr:rowOff>
    </xdr:to>
    <xdr:cxnSp macro="">
      <xdr:nvCxnSpPr>
        <xdr:cNvPr id="478" name="直線コネクタ 477"/>
        <xdr:cNvCxnSpPr/>
      </xdr:nvCxnSpPr>
      <xdr:spPr>
        <a:xfrm flipV="1">
          <a:off x="20434300" y="690045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89099</xdr:rowOff>
    </xdr:from>
    <xdr:ext cx="469744" cy="259045"/>
    <xdr:sp macro="" textlink="">
      <xdr:nvSpPr>
        <xdr:cNvPr id="479"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139899</xdr:rowOff>
    </xdr:from>
    <xdr:ext cx="469744" cy="259045"/>
    <xdr:sp macro="" textlink="">
      <xdr:nvSpPr>
        <xdr:cNvPr id="480" name="n_2aveValue【認定こども園・幼稚園・保育所】&#10;一人当たり面積"/>
        <xdr:cNvSpPr txBox="1"/>
      </xdr:nvSpPr>
      <xdr:spPr>
        <a:xfrm>
          <a:off x="20199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84381</xdr:rowOff>
    </xdr:from>
    <xdr:ext cx="469744" cy="259045"/>
    <xdr:sp macro="" textlink="">
      <xdr:nvSpPr>
        <xdr:cNvPr id="481" name="n_1mainValue【認定こども園・幼稚園・保育所】&#10;一人当たり面積"/>
        <xdr:cNvSpPr txBox="1"/>
      </xdr:nvSpPr>
      <xdr:spPr>
        <a:xfrm>
          <a:off x="21075727" y="69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115224</xdr:rowOff>
    </xdr:from>
    <xdr:ext cx="469744" cy="259045"/>
    <xdr:sp macro="" textlink="">
      <xdr:nvSpPr>
        <xdr:cNvPr id="482" name="n_2mainValue【認定こども園・幼稚園・保育所】&#10;一人当たり面積"/>
        <xdr:cNvSpPr txBox="1"/>
      </xdr:nvSpPr>
      <xdr:spPr>
        <a:xfrm>
          <a:off x="20199427" y="663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4" name="テキスト ボックス 49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4" name="テキスト ボックス 50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6" name="テキスト ボックス 50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508" name="直線コネクタ 507"/>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509"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510" name="直線コネクタ 509"/>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11"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12" name="直線コネクタ 511"/>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513"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514" name="フローチャート: 判断 513"/>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15" name="フローチャート: 判断 514"/>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516" name="フローチャート: 判断 515"/>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522" name="楕円 521"/>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159838</xdr:rowOff>
    </xdr:from>
    <xdr:to>
      <xdr:col>76</xdr:col>
      <xdr:colOff>165100</xdr:colOff>
      <xdr:row>59</xdr:row>
      <xdr:rowOff>89988</xdr:rowOff>
    </xdr:to>
    <xdr:sp macro="" textlink="">
      <xdr:nvSpPr>
        <xdr:cNvPr id="523" name="楕円 522"/>
        <xdr:cNvSpPr/>
      </xdr:nvSpPr>
      <xdr:spPr>
        <a:xfrm>
          <a:off x="14541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0</xdr:rowOff>
    </xdr:from>
    <xdr:to>
      <xdr:col>81</xdr:col>
      <xdr:colOff>50800</xdr:colOff>
      <xdr:row>59</xdr:row>
      <xdr:rowOff>39188</xdr:rowOff>
    </xdr:to>
    <xdr:cxnSp macro="">
      <xdr:nvCxnSpPr>
        <xdr:cNvPr id="524" name="直線コネクタ 523"/>
        <xdr:cNvCxnSpPr/>
      </xdr:nvCxnSpPr>
      <xdr:spPr>
        <a:xfrm flipV="1">
          <a:off x="14592300" y="1011555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525" name="n_1aveValue【学校施設】&#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143164</xdr:rowOff>
    </xdr:from>
    <xdr:ext cx="405111" cy="259045"/>
    <xdr:sp macro="" textlink="">
      <xdr:nvSpPr>
        <xdr:cNvPr id="526" name="n_2aveValue【学校施設】&#10;有形固定資産減価償却率"/>
        <xdr:cNvSpPr txBox="1"/>
      </xdr:nvSpPr>
      <xdr:spPr>
        <a:xfrm>
          <a:off x="14389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527" name="n_1mainValue【学校施設】&#10;有形固定資産減価償却率"/>
        <xdr:cNvSpPr txBox="1"/>
      </xdr:nvSpPr>
      <xdr:spPr>
        <a:xfrm>
          <a:off x="15266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106515</xdr:rowOff>
    </xdr:from>
    <xdr:ext cx="405111" cy="259045"/>
    <xdr:sp macro="" textlink="">
      <xdr:nvSpPr>
        <xdr:cNvPr id="528" name="n_2mainValue【学校施設】&#10;有形固定資産減価償却率"/>
        <xdr:cNvSpPr txBox="1"/>
      </xdr:nvSpPr>
      <xdr:spPr>
        <a:xfrm>
          <a:off x="14389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9" name="直線コネクタ 53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0" name="テキスト ボックス 53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1" name="直線コネクタ 54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2" name="テキスト ボックス 54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3" name="直線コネクタ 54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4" name="テキスト ボックス 54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5" name="直線コネクタ 54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6" name="テキスト ボックス 54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7" name="直線コネクタ 54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8" name="テキスト ボックス 54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9" name="直線コネクタ 54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0" name="テキスト ボックス 54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2" name="テキスト ボックス 55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554" name="直線コネクタ 553"/>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555"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556" name="直線コネクタ 555"/>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557"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558" name="直線コネクタ 557"/>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559" name="【学校施設】&#10;一人当たり面積平均値テキスト"/>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560" name="フローチャート: 判断 559"/>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561" name="フローチャート: 判断 560"/>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562" name="フローチャート: 判断 561"/>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3" name="テキスト ボックス 5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4" name="テキスト ボックス 5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5" name="テキスト ボックス 5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6" name="テキスト ボックス 5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7" name="テキスト ボックス 5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146286</xdr:rowOff>
    </xdr:from>
    <xdr:to>
      <xdr:col>112</xdr:col>
      <xdr:colOff>38100</xdr:colOff>
      <xdr:row>62</xdr:row>
      <xdr:rowOff>76436</xdr:rowOff>
    </xdr:to>
    <xdr:sp macro="" textlink="">
      <xdr:nvSpPr>
        <xdr:cNvPr id="568" name="楕円 567"/>
        <xdr:cNvSpPr/>
      </xdr:nvSpPr>
      <xdr:spPr>
        <a:xfrm>
          <a:off x="21272500" y="1060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152164</xdr:rowOff>
    </xdr:from>
    <xdr:to>
      <xdr:col>107</xdr:col>
      <xdr:colOff>101600</xdr:colOff>
      <xdr:row>62</xdr:row>
      <xdr:rowOff>82314</xdr:rowOff>
    </xdr:to>
    <xdr:sp macro="" textlink="">
      <xdr:nvSpPr>
        <xdr:cNvPr id="569" name="楕円 568"/>
        <xdr:cNvSpPr/>
      </xdr:nvSpPr>
      <xdr:spPr>
        <a:xfrm>
          <a:off x="20383500" y="1061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25636</xdr:rowOff>
    </xdr:from>
    <xdr:to>
      <xdr:col>111</xdr:col>
      <xdr:colOff>177800</xdr:colOff>
      <xdr:row>62</xdr:row>
      <xdr:rowOff>31514</xdr:rowOff>
    </xdr:to>
    <xdr:cxnSp macro="">
      <xdr:nvCxnSpPr>
        <xdr:cNvPr id="570" name="直線コネクタ 569"/>
        <xdr:cNvCxnSpPr/>
      </xdr:nvCxnSpPr>
      <xdr:spPr>
        <a:xfrm flipV="1">
          <a:off x="20434300" y="10655536"/>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111324</xdr:rowOff>
    </xdr:from>
    <xdr:ext cx="469744" cy="259045"/>
    <xdr:sp macro="" textlink="">
      <xdr:nvSpPr>
        <xdr:cNvPr id="571" name="n_1aveValue【学校施設】&#10;一人当たり面積"/>
        <xdr:cNvSpPr txBox="1"/>
      </xdr:nvSpPr>
      <xdr:spPr>
        <a:xfrm>
          <a:off x="21075727" y="1074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117365</xdr:rowOff>
    </xdr:from>
    <xdr:ext cx="469744" cy="259045"/>
    <xdr:sp macro="" textlink="">
      <xdr:nvSpPr>
        <xdr:cNvPr id="572" name="n_2aveValue【学校施設】&#10;一人当たり面積"/>
        <xdr:cNvSpPr txBox="1"/>
      </xdr:nvSpPr>
      <xdr:spPr>
        <a:xfrm>
          <a:off x="20199427" y="107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92963</xdr:rowOff>
    </xdr:from>
    <xdr:ext cx="469744" cy="259045"/>
    <xdr:sp macro="" textlink="">
      <xdr:nvSpPr>
        <xdr:cNvPr id="573" name="n_1mainValue【学校施設】&#10;一人当たり面積"/>
        <xdr:cNvSpPr txBox="1"/>
      </xdr:nvSpPr>
      <xdr:spPr>
        <a:xfrm>
          <a:off x="21075727" y="103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98841</xdr:rowOff>
    </xdr:from>
    <xdr:ext cx="469744" cy="259045"/>
    <xdr:sp macro="" textlink="">
      <xdr:nvSpPr>
        <xdr:cNvPr id="574" name="n_2mainValue【学校施設】&#10;一人当たり面積"/>
        <xdr:cNvSpPr txBox="1"/>
      </xdr:nvSpPr>
      <xdr:spPr>
        <a:xfrm>
          <a:off x="20199427" y="1038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616" name="直線コネクタ 615"/>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617"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618" name="直線コネクタ 617"/>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621"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622" name="フローチャート: 判断 621"/>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623" name="フローチャート: 判断 622"/>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624" name="フローチャート: 判断 623"/>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167458</xdr:rowOff>
    </xdr:from>
    <xdr:to>
      <xdr:col>81</xdr:col>
      <xdr:colOff>101600</xdr:colOff>
      <xdr:row>101</xdr:row>
      <xdr:rowOff>97608</xdr:rowOff>
    </xdr:to>
    <xdr:sp macro="" textlink="">
      <xdr:nvSpPr>
        <xdr:cNvPr id="630" name="楕円 629"/>
        <xdr:cNvSpPr/>
      </xdr:nvSpPr>
      <xdr:spPr>
        <a:xfrm>
          <a:off x="15430500" y="173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10705</xdr:rowOff>
    </xdr:from>
    <xdr:to>
      <xdr:col>76</xdr:col>
      <xdr:colOff>165100</xdr:colOff>
      <xdr:row>101</xdr:row>
      <xdr:rowOff>112305</xdr:rowOff>
    </xdr:to>
    <xdr:sp macro="" textlink="">
      <xdr:nvSpPr>
        <xdr:cNvPr id="631" name="楕円 630"/>
        <xdr:cNvSpPr/>
      </xdr:nvSpPr>
      <xdr:spPr>
        <a:xfrm>
          <a:off x="14541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46808</xdr:rowOff>
    </xdr:from>
    <xdr:to>
      <xdr:col>81</xdr:col>
      <xdr:colOff>50800</xdr:colOff>
      <xdr:row>101</xdr:row>
      <xdr:rowOff>61505</xdr:rowOff>
    </xdr:to>
    <xdr:cxnSp macro="">
      <xdr:nvCxnSpPr>
        <xdr:cNvPr id="632" name="直線コネクタ 631"/>
        <xdr:cNvCxnSpPr/>
      </xdr:nvCxnSpPr>
      <xdr:spPr>
        <a:xfrm flipV="1">
          <a:off x="14592300" y="17363258"/>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64243</xdr:rowOff>
    </xdr:from>
    <xdr:ext cx="405111" cy="259045"/>
    <xdr:sp macro="" textlink="">
      <xdr:nvSpPr>
        <xdr:cNvPr id="633" name="n_1aveValue【公民館】&#10;有形固定資産減価償却率"/>
        <xdr:cNvSpPr txBox="1"/>
      </xdr:nvSpPr>
      <xdr:spPr>
        <a:xfrm>
          <a:off x="152660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634" name="n_2aveValue【公民館】&#10;有形固定資産減価償却率"/>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114135</xdr:rowOff>
    </xdr:from>
    <xdr:ext cx="405111" cy="259045"/>
    <xdr:sp macro="" textlink="">
      <xdr:nvSpPr>
        <xdr:cNvPr id="635" name="n_1mainValue【公民館】&#10;有形固定資産減価償却率"/>
        <xdr:cNvSpPr txBox="1"/>
      </xdr:nvSpPr>
      <xdr:spPr>
        <a:xfrm>
          <a:off x="15266044" y="1708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128832</xdr:rowOff>
    </xdr:from>
    <xdr:ext cx="405111" cy="259045"/>
    <xdr:sp macro="" textlink="">
      <xdr:nvSpPr>
        <xdr:cNvPr id="636" name="n_2mainValue【公民館】&#10;有形固定資産減価償却率"/>
        <xdr:cNvSpPr txBox="1"/>
      </xdr:nvSpPr>
      <xdr:spPr>
        <a:xfrm>
          <a:off x="143897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7" name="正方形/長方形 6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8" name="正方形/長方形 6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9" name="正方形/長方形 6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0" name="正方形/長方形 6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1" name="正方形/長方形 6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2" name="正方形/長方形 6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3" name="正方形/長方形 6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4" name="正方形/長方形 6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5" name="テキスト ボックス 6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6" name="直線コネクタ 6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7" name="直線コネクタ 64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8" name="テキスト ボックス 64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9" name="直線コネクタ 64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0" name="テキスト ボックス 64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1" name="直線コネクタ 65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2" name="テキスト ボックス 65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3" name="直線コネクタ 65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4" name="テキスト ボックス 65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5" name="直線コネクタ 65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6" name="テキスト ボックス 65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7" name="直線コネクタ 65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8" name="テキスト ボックス 65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62" name="直線コネクタ 661"/>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63"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64" name="直線コネクタ 663"/>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65"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66" name="直線コネクタ 665"/>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667" name="【公民館】&#10;一人当たり面積平均値テキスト"/>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68" name="フローチャート: 判断 667"/>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69" name="フローチャート: 判断 668"/>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670" name="フローチャート: 判断 669"/>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1" name="テキスト ボックス 6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2" name="テキスト ボックス 6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3" name="テキスト ボックス 6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4" name="テキスト ボックス 6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5" name="テキスト ボックス 6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108131</xdr:rowOff>
    </xdr:from>
    <xdr:to>
      <xdr:col>112</xdr:col>
      <xdr:colOff>38100</xdr:colOff>
      <xdr:row>107</xdr:row>
      <xdr:rowOff>38281</xdr:rowOff>
    </xdr:to>
    <xdr:sp macro="" textlink="">
      <xdr:nvSpPr>
        <xdr:cNvPr id="676" name="楕円 675"/>
        <xdr:cNvSpPr/>
      </xdr:nvSpPr>
      <xdr:spPr>
        <a:xfrm>
          <a:off x="21272500" y="182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151674</xdr:rowOff>
    </xdr:from>
    <xdr:to>
      <xdr:col>107</xdr:col>
      <xdr:colOff>101600</xdr:colOff>
      <xdr:row>107</xdr:row>
      <xdr:rowOff>81824</xdr:rowOff>
    </xdr:to>
    <xdr:sp macro="" textlink="">
      <xdr:nvSpPr>
        <xdr:cNvPr id="677" name="楕円 676"/>
        <xdr:cNvSpPr/>
      </xdr:nvSpPr>
      <xdr:spPr>
        <a:xfrm>
          <a:off x="20383500" y="183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158931</xdr:rowOff>
    </xdr:from>
    <xdr:to>
      <xdr:col>111</xdr:col>
      <xdr:colOff>177800</xdr:colOff>
      <xdr:row>107</xdr:row>
      <xdr:rowOff>31024</xdr:rowOff>
    </xdr:to>
    <xdr:cxnSp macro="">
      <xdr:nvCxnSpPr>
        <xdr:cNvPr id="678" name="直線コネクタ 677"/>
        <xdr:cNvCxnSpPr/>
      </xdr:nvCxnSpPr>
      <xdr:spPr>
        <a:xfrm flipV="1">
          <a:off x="20434300" y="1833263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99984</xdr:rowOff>
    </xdr:from>
    <xdr:ext cx="469744" cy="259045"/>
    <xdr:sp macro="" textlink="">
      <xdr:nvSpPr>
        <xdr:cNvPr id="679" name="n_1aveValue【公民館】&#10;一人当たり面積"/>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680" name="n_2aveValue【公民館】&#10;一人当たり面積"/>
        <xdr:cNvSpPr txBox="1"/>
      </xdr:nvSpPr>
      <xdr:spPr>
        <a:xfrm>
          <a:off x="20199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29408</xdr:rowOff>
    </xdr:from>
    <xdr:ext cx="469744" cy="259045"/>
    <xdr:sp macro="" textlink="">
      <xdr:nvSpPr>
        <xdr:cNvPr id="681" name="n_1mainValue【公民館】&#10;一人当たり面積"/>
        <xdr:cNvSpPr txBox="1"/>
      </xdr:nvSpPr>
      <xdr:spPr>
        <a:xfrm>
          <a:off x="21075727" y="1837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72951</xdr:rowOff>
    </xdr:from>
    <xdr:ext cx="469744" cy="259045"/>
    <xdr:sp macro="" textlink="">
      <xdr:nvSpPr>
        <xdr:cNvPr id="682" name="n_2mainValue【公民館】&#10;一人当たり面積"/>
        <xdr:cNvSpPr txBox="1"/>
      </xdr:nvSpPr>
      <xdr:spPr>
        <a:xfrm>
          <a:off x="20199427" y="184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3" name="正方形/長方形 6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4" name="正方形/長方形 6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5" name="テキスト ボックス 6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有形固定資産減価償却率は全体的に低く、各種公共施設の大規模改修等が必要な状況ではない。しかしながら、公民館については老朽化が進んでいるため、更新整備事業に伴い人口規模に見合う適正な配置を検討していかなければならない。</a:t>
          </a:r>
          <a:endParaRPr lang="ja-JP" altLang="ja-JP" sz="1800">
            <a:effectLst/>
          </a:endParaRPr>
        </a:p>
        <a:p>
          <a:r>
            <a:rPr kumimoji="1" lang="ja-JP" altLang="ja-JP" sz="1400">
              <a:solidFill>
                <a:schemeClr val="dk1"/>
              </a:solidFill>
              <a:effectLst/>
              <a:latin typeface="+mn-lt"/>
              <a:ea typeface="+mn-ea"/>
              <a:cs typeface="+mn-cs"/>
            </a:rPr>
            <a:t>また、人口一人当たりの面積や延長が全国平均よりも大きい公共施設（道路・学校施設・公営住宅等）についても、人口規模と施設の維持管理費のバランスを考えながら適切な更新を検討していく。</a:t>
          </a:r>
          <a:endParaRPr lang="ja-JP" altLang="ja-JP" sz="1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7,077
6,746
30.38
6,598,543
6,471,469
110,070
4,130,927
10,901,561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72" name="直線コネクタ 71"/>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73"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74" name="直線コネクタ 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79" name="フローチャート: 判断 78"/>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59707</xdr:rowOff>
    </xdr:from>
    <xdr:ext cx="405111" cy="259045"/>
    <xdr:sp macro="" textlink="">
      <xdr:nvSpPr>
        <xdr:cNvPr id="80" name="n_1aveValue【体育館・プール】&#10;有形固定資産減価償却率"/>
        <xdr:cNvSpPr txBox="1"/>
      </xdr:nvSpPr>
      <xdr:spPr>
        <a:xfrm>
          <a:off x="3582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81" name="フローチャート: 判断 80"/>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97807</xdr:rowOff>
    </xdr:from>
    <xdr:ext cx="405111" cy="259045"/>
    <xdr:sp macro="" textlink="">
      <xdr:nvSpPr>
        <xdr:cNvPr id="82" name="n_2aveValue【体育館・プー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114935</xdr:rowOff>
    </xdr:from>
    <xdr:to>
      <xdr:col>20</xdr:col>
      <xdr:colOff>38100</xdr:colOff>
      <xdr:row>60</xdr:row>
      <xdr:rowOff>45085</xdr:rowOff>
    </xdr:to>
    <xdr:sp macro="" textlink="">
      <xdr:nvSpPr>
        <xdr:cNvPr id="88" name="楕円 87"/>
        <xdr:cNvSpPr/>
      </xdr:nvSpPr>
      <xdr:spPr>
        <a:xfrm>
          <a:off x="3746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141605</xdr:rowOff>
    </xdr:from>
    <xdr:to>
      <xdr:col>15</xdr:col>
      <xdr:colOff>101600</xdr:colOff>
      <xdr:row>60</xdr:row>
      <xdr:rowOff>71755</xdr:rowOff>
    </xdr:to>
    <xdr:sp macro="" textlink="">
      <xdr:nvSpPr>
        <xdr:cNvPr id="89" name="楕円 88"/>
        <xdr:cNvSpPr/>
      </xdr:nvSpPr>
      <xdr:spPr>
        <a:xfrm>
          <a:off x="2857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165735</xdr:rowOff>
    </xdr:from>
    <xdr:to>
      <xdr:col>19</xdr:col>
      <xdr:colOff>177800</xdr:colOff>
      <xdr:row>60</xdr:row>
      <xdr:rowOff>20955</xdr:rowOff>
    </xdr:to>
    <xdr:cxnSp macro="">
      <xdr:nvCxnSpPr>
        <xdr:cNvPr id="90" name="直線コネクタ 89"/>
        <xdr:cNvCxnSpPr/>
      </xdr:nvCxnSpPr>
      <xdr:spPr>
        <a:xfrm flipV="1">
          <a:off x="2908300" y="102812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91" name="n_1main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62882</xdr:rowOff>
    </xdr:from>
    <xdr:ext cx="405111" cy="259045"/>
    <xdr:sp macro="" textlink="">
      <xdr:nvSpPr>
        <xdr:cNvPr id="92" name="n_2mainValue【体育館・プール】&#10;有形固定資産減価償却率"/>
        <xdr:cNvSpPr txBox="1"/>
      </xdr:nvSpPr>
      <xdr:spPr>
        <a:xfrm>
          <a:off x="2705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3" name="直線コネクタ 1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4" name="テキスト ボックス 1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5" name="直線コネクタ 1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6" name="テキスト ボックス 1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7" name="直線コネクタ 1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08" name="テキスト ボックス 1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09" name="直線コネクタ 1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0" name="テキスト ボックス 1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14" name="直線コネクタ 113"/>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15"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16" name="直線コネクタ 115"/>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17"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18" name="直線コネクタ 117"/>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119" name="【体育館・プール】&#10;一人当たり面積平均値テキスト"/>
        <xdr:cNvSpPr txBox="1"/>
      </xdr:nvSpPr>
      <xdr:spPr>
        <a:xfrm>
          <a:off x="10515600"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20" name="フローチャート: 判断 119"/>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21" name="フローチャート: 判断 120"/>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67530</xdr:rowOff>
    </xdr:from>
    <xdr:ext cx="469744" cy="259045"/>
    <xdr:sp macro="" textlink="">
      <xdr:nvSpPr>
        <xdr:cNvPr id="122" name="n_1aveValue【体育館・プール】&#10;一人当たり面積"/>
        <xdr:cNvSpPr txBox="1"/>
      </xdr:nvSpPr>
      <xdr:spPr>
        <a:xfrm>
          <a:off x="93917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23" name="フローチャート: 判断 122"/>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153026</xdr:rowOff>
    </xdr:from>
    <xdr:ext cx="469744" cy="259045"/>
    <xdr:sp macro="" textlink="">
      <xdr:nvSpPr>
        <xdr:cNvPr id="124" name="n_2aveValue【体育館・プール】&#10;一人当たり面積"/>
        <xdr:cNvSpPr txBox="1"/>
      </xdr:nvSpPr>
      <xdr:spPr>
        <a:xfrm>
          <a:off x="8515427" y="1078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16408</xdr:rowOff>
    </xdr:from>
    <xdr:to>
      <xdr:col>50</xdr:col>
      <xdr:colOff>165100</xdr:colOff>
      <xdr:row>60</xdr:row>
      <xdr:rowOff>118008</xdr:rowOff>
    </xdr:to>
    <xdr:sp macro="" textlink="">
      <xdr:nvSpPr>
        <xdr:cNvPr id="130" name="楕円 129"/>
        <xdr:cNvSpPr/>
      </xdr:nvSpPr>
      <xdr:spPr>
        <a:xfrm>
          <a:off x="9588500" y="1030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28296</xdr:rowOff>
    </xdr:from>
    <xdr:to>
      <xdr:col>46</xdr:col>
      <xdr:colOff>38100</xdr:colOff>
      <xdr:row>59</xdr:row>
      <xdr:rowOff>129896</xdr:rowOff>
    </xdr:to>
    <xdr:sp macro="" textlink="">
      <xdr:nvSpPr>
        <xdr:cNvPr id="131" name="楕円 130"/>
        <xdr:cNvSpPr/>
      </xdr:nvSpPr>
      <xdr:spPr>
        <a:xfrm>
          <a:off x="8699500" y="101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79096</xdr:rowOff>
    </xdr:from>
    <xdr:to>
      <xdr:col>50</xdr:col>
      <xdr:colOff>114300</xdr:colOff>
      <xdr:row>60</xdr:row>
      <xdr:rowOff>67208</xdr:rowOff>
    </xdr:to>
    <xdr:cxnSp macro="">
      <xdr:nvCxnSpPr>
        <xdr:cNvPr id="132" name="直線コネクタ 131"/>
        <xdr:cNvCxnSpPr/>
      </xdr:nvCxnSpPr>
      <xdr:spPr>
        <a:xfrm>
          <a:off x="8750300" y="10194646"/>
          <a:ext cx="889000" cy="1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134535</xdr:rowOff>
    </xdr:from>
    <xdr:ext cx="469744" cy="259045"/>
    <xdr:sp macro="" textlink="">
      <xdr:nvSpPr>
        <xdr:cNvPr id="133" name="n_1mainValue【体育館・プール】&#10;一人当たり面積"/>
        <xdr:cNvSpPr txBox="1"/>
      </xdr:nvSpPr>
      <xdr:spPr>
        <a:xfrm>
          <a:off x="9391727" y="1007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146423</xdr:rowOff>
    </xdr:from>
    <xdr:ext cx="469744" cy="259045"/>
    <xdr:sp macro="" textlink="">
      <xdr:nvSpPr>
        <xdr:cNvPr id="134" name="n_2mainValue【体育館・プール】&#10;一人当たり面積"/>
        <xdr:cNvSpPr txBox="1"/>
      </xdr:nvSpPr>
      <xdr:spPr>
        <a:xfrm>
          <a:off x="8515427" y="991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5" name="正方形/長方形 1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6" name="正方形/長方形 1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7" name="正方形/長方形 1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8" name="正方形/長方形 1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9" name="正方形/長方形 1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0" name="正方形/長方形 1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1" name="正方形/長方形 1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2" name="正方形/長方形 1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3" name="テキスト ボックス 1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4" name="直線コネクタ 1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5" name="テキスト ボックス 1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6" name="直線コネクタ 14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7" name="テキスト ボックス 14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8" name="直線コネクタ 14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9" name="テキスト ボックス 14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0" name="直線コネクタ 14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1" name="テキスト ボックス 15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2" name="直線コネクタ 15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53" name="テキスト ボックス 15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4" name="直線コネクタ 1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5" name="テキスト ボックス 1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157" name="直線コネクタ 156"/>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158"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159" name="直線コネクタ 158"/>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160"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161" name="直線コネクタ 160"/>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162"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163" name="フローチャート: 判断 162"/>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164" name="フローチャート: 判断 163"/>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52849</xdr:rowOff>
    </xdr:from>
    <xdr:ext cx="405111" cy="259045"/>
    <xdr:sp macro="" textlink="">
      <xdr:nvSpPr>
        <xdr:cNvPr id="165" name="n_1aveValue【福祉施設】&#10;有形固定資産減価償却率"/>
        <xdr:cNvSpPr txBox="1"/>
      </xdr:nvSpPr>
      <xdr:spPr>
        <a:xfrm>
          <a:off x="35820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37592</xdr:rowOff>
    </xdr:from>
    <xdr:to>
      <xdr:col>15</xdr:col>
      <xdr:colOff>101600</xdr:colOff>
      <xdr:row>82</xdr:row>
      <xdr:rowOff>139192</xdr:rowOff>
    </xdr:to>
    <xdr:sp macro="" textlink="">
      <xdr:nvSpPr>
        <xdr:cNvPr id="166" name="フローチャート: 判断 165"/>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130319</xdr:rowOff>
    </xdr:from>
    <xdr:ext cx="405111" cy="259045"/>
    <xdr:sp macro="" textlink="">
      <xdr:nvSpPr>
        <xdr:cNvPr id="167" name="n_2aveValue【福祉施設】&#10;有形固定資産減価償却率"/>
        <xdr:cNvSpPr txBox="1"/>
      </xdr:nvSpPr>
      <xdr:spPr>
        <a:xfrm>
          <a:off x="2705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8" name="テキスト ボックス 1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9" name="テキスト ボックス 1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0" name="テキスト ボックス 1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1" name="テキスト ボックス 1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2" name="テキスト ボックス 1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131318</xdr:rowOff>
    </xdr:from>
    <xdr:to>
      <xdr:col>20</xdr:col>
      <xdr:colOff>38100</xdr:colOff>
      <xdr:row>84</xdr:row>
      <xdr:rowOff>61468</xdr:rowOff>
    </xdr:to>
    <xdr:sp macro="" textlink="">
      <xdr:nvSpPr>
        <xdr:cNvPr id="173" name="楕円 172"/>
        <xdr:cNvSpPr/>
      </xdr:nvSpPr>
      <xdr:spPr>
        <a:xfrm>
          <a:off x="3746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35306</xdr:rowOff>
    </xdr:from>
    <xdr:to>
      <xdr:col>15</xdr:col>
      <xdr:colOff>101600</xdr:colOff>
      <xdr:row>82</xdr:row>
      <xdr:rowOff>136906</xdr:rowOff>
    </xdr:to>
    <xdr:sp macro="" textlink="">
      <xdr:nvSpPr>
        <xdr:cNvPr id="174" name="楕円 173"/>
        <xdr:cNvSpPr/>
      </xdr:nvSpPr>
      <xdr:spPr>
        <a:xfrm>
          <a:off x="2857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86106</xdr:rowOff>
    </xdr:from>
    <xdr:to>
      <xdr:col>19</xdr:col>
      <xdr:colOff>177800</xdr:colOff>
      <xdr:row>84</xdr:row>
      <xdr:rowOff>10668</xdr:rowOff>
    </xdr:to>
    <xdr:cxnSp macro="">
      <xdr:nvCxnSpPr>
        <xdr:cNvPr id="175" name="直線コネクタ 174"/>
        <xdr:cNvCxnSpPr/>
      </xdr:nvCxnSpPr>
      <xdr:spPr>
        <a:xfrm>
          <a:off x="2908300" y="14145006"/>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52595</xdr:rowOff>
    </xdr:from>
    <xdr:ext cx="405111" cy="259045"/>
    <xdr:sp macro="" textlink="">
      <xdr:nvSpPr>
        <xdr:cNvPr id="176" name="n_1mainValue【福祉施設】&#10;有形固定資産減価償却率"/>
        <xdr:cNvSpPr txBox="1"/>
      </xdr:nvSpPr>
      <xdr:spPr>
        <a:xfrm>
          <a:off x="3582044" y="1445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153433</xdr:rowOff>
    </xdr:from>
    <xdr:ext cx="405111" cy="259045"/>
    <xdr:sp macro="" textlink="">
      <xdr:nvSpPr>
        <xdr:cNvPr id="177" name="n_2mainValue【福祉施設】&#10;有形固定資産減価償却率"/>
        <xdr:cNvSpPr txBox="1"/>
      </xdr:nvSpPr>
      <xdr:spPr>
        <a:xfrm>
          <a:off x="2705744" y="1386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8" name="正方形/長方形 1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9" name="正方形/長方形 1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0" name="正方形/長方形 1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1" name="正方形/長方形 1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2" name="正方形/長方形 1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3" name="正方形/長方形 1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4" name="正方形/長方形 1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5" name="正方形/長方形 1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6" name="テキスト ボックス 1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7" name="直線コネクタ 1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8" name="直線コネクタ 1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9" name="テキスト ボックス 1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0" name="直線コネクタ 1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1" name="テキスト ボックス 1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2" name="直線コネクタ 1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3" name="テキスト ボックス 1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4" name="直線コネクタ 1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5" name="テキスト ボックス 1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6" name="直線コネクタ 1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7" name="テキスト ボックス 1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8" name="直線コネクタ 1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9" name="テキスト ボックス 1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01" name="直線コネクタ 200"/>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02"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03" name="直線コネクタ 202"/>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04"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05" name="直線コネクタ 204"/>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206" name="【福祉施設】&#10;一人当たり面積平均値テキスト"/>
        <xdr:cNvSpPr txBox="1"/>
      </xdr:nvSpPr>
      <xdr:spPr>
        <a:xfrm>
          <a:off x="10515600"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07" name="フローチャート: 判断 206"/>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08" name="フローチャート: 判断 207"/>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165752</xdr:rowOff>
    </xdr:from>
    <xdr:ext cx="469744" cy="259045"/>
    <xdr:sp macro="" textlink="">
      <xdr:nvSpPr>
        <xdr:cNvPr id="209" name="n_1aveValue【福祉施設】&#10;一人当たり面積"/>
        <xdr:cNvSpPr txBox="1"/>
      </xdr:nvSpPr>
      <xdr:spPr>
        <a:xfrm>
          <a:off x="93917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150749</xdr:rowOff>
    </xdr:from>
    <xdr:to>
      <xdr:col>46</xdr:col>
      <xdr:colOff>38100</xdr:colOff>
      <xdr:row>86</xdr:row>
      <xdr:rowOff>80899</xdr:rowOff>
    </xdr:to>
    <xdr:sp macro="" textlink="">
      <xdr:nvSpPr>
        <xdr:cNvPr id="210" name="フローチャート: 判断 209"/>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72026</xdr:rowOff>
    </xdr:from>
    <xdr:ext cx="469744" cy="259045"/>
    <xdr:sp macro="" textlink="">
      <xdr:nvSpPr>
        <xdr:cNvPr id="211" name="n_2aveValue【福祉施設】&#10;一人当たり面積"/>
        <xdr:cNvSpPr txBox="1"/>
      </xdr:nvSpPr>
      <xdr:spPr>
        <a:xfrm>
          <a:off x="8515427" y="1481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2" name="テキスト ボックス 2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3" name="テキスト ボックス 2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4" name="テキスト ボックス 2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5" name="テキスト ボックス 2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6" name="テキスト ボックス 2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82550</xdr:rowOff>
    </xdr:from>
    <xdr:to>
      <xdr:col>50</xdr:col>
      <xdr:colOff>165100</xdr:colOff>
      <xdr:row>84</xdr:row>
      <xdr:rowOff>12700</xdr:rowOff>
    </xdr:to>
    <xdr:sp macro="" textlink="">
      <xdr:nvSpPr>
        <xdr:cNvPr id="217" name="楕円 216"/>
        <xdr:cNvSpPr/>
      </xdr:nvSpPr>
      <xdr:spPr>
        <a:xfrm>
          <a:off x="958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140843</xdr:rowOff>
    </xdr:from>
    <xdr:to>
      <xdr:col>46</xdr:col>
      <xdr:colOff>38100</xdr:colOff>
      <xdr:row>85</xdr:row>
      <xdr:rowOff>70993</xdr:rowOff>
    </xdr:to>
    <xdr:sp macro="" textlink="">
      <xdr:nvSpPr>
        <xdr:cNvPr id="218" name="楕円 217"/>
        <xdr:cNvSpPr/>
      </xdr:nvSpPr>
      <xdr:spPr>
        <a:xfrm>
          <a:off x="8699500" y="145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133350</xdr:rowOff>
    </xdr:from>
    <xdr:to>
      <xdr:col>50</xdr:col>
      <xdr:colOff>114300</xdr:colOff>
      <xdr:row>85</xdr:row>
      <xdr:rowOff>20193</xdr:rowOff>
    </xdr:to>
    <xdr:cxnSp macro="">
      <xdr:nvCxnSpPr>
        <xdr:cNvPr id="219" name="直線コネクタ 218"/>
        <xdr:cNvCxnSpPr/>
      </xdr:nvCxnSpPr>
      <xdr:spPr>
        <a:xfrm flipV="1">
          <a:off x="8750300" y="14363700"/>
          <a:ext cx="889000" cy="2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29227</xdr:rowOff>
    </xdr:from>
    <xdr:ext cx="469744" cy="259045"/>
    <xdr:sp macro="" textlink="">
      <xdr:nvSpPr>
        <xdr:cNvPr id="220" name="n_1mainValue【福祉施設】&#10;一人当たり面積"/>
        <xdr:cNvSpPr txBox="1"/>
      </xdr:nvSpPr>
      <xdr:spPr>
        <a:xfrm>
          <a:off x="9391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87520</xdr:rowOff>
    </xdr:from>
    <xdr:ext cx="469744" cy="259045"/>
    <xdr:sp macro="" textlink="">
      <xdr:nvSpPr>
        <xdr:cNvPr id="221" name="n_2mainValue【福祉施設】&#10;一人当たり面積"/>
        <xdr:cNvSpPr txBox="1"/>
      </xdr:nvSpPr>
      <xdr:spPr>
        <a:xfrm>
          <a:off x="85154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2" name="正方形/長方形 2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3" name="正方形/長方形 2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4" name="正方形/長方形 2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5" name="正方形/長方形 2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6" name="正方形/長方形 2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7" name="正方形/長方形 2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8" name="正方形/長方形 2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9" name="正方形/長方形 2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0" name="正方形/長方形 2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1" name="正方形/長方形 2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2" name="正方形/長方形 2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3" name="正方形/長方形 2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4" name="正方形/長方形 2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5" name="正方形/長方形 2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6" name="正方形/長方形 2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7" name="正方形/長方形 2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8" name="正方形/長方形 2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9" name="正方形/長方形 2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0" name="正方形/長方形 2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1" name="正方形/長方形 2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2" name="正方形/長方形 2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3" name="正方形/長方形 2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4" name="正方形/長方形 2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5" name="正方形/長方形 2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6" name="テキスト ボックス 2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7" name="直線コネクタ 2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8" name="テキスト ボックス 24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9" name="直線コネクタ 24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0" name="テキスト ボックス 24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1" name="直線コネクタ 25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2" name="テキスト ボックス 25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3" name="直線コネクタ 25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4" name="テキスト ボックス 25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5" name="直線コネクタ 25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6" name="テキスト ボックス 25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7" name="直線コネクタ 25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8" name="テキスト ボックス 25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9" name="直線コネクタ 2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0" name="テキスト ボックス 2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262" name="直線コネクタ 261"/>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263" name="【一般廃棄物処理施設】&#10;有形固定資産減価償却率最小値テキスト"/>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264" name="直線コネクタ 263"/>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65"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66" name="直線コネクタ 26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267" name="【一般廃棄物処理施設】&#10;有形固定資産減価償却率平均値テキスト"/>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268" name="フローチャート: 判断 267"/>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269" name="フローチャート: 判断 268"/>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36212</xdr:rowOff>
    </xdr:from>
    <xdr:ext cx="405111" cy="259045"/>
    <xdr:sp macro="" textlink="">
      <xdr:nvSpPr>
        <xdr:cNvPr id="270" name="n_1aveValue【一般廃棄物処理施設】&#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53975</xdr:rowOff>
    </xdr:from>
    <xdr:to>
      <xdr:col>76</xdr:col>
      <xdr:colOff>165100</xdr:colOff>
      <xdr:row>37</xdr:row>
      <xdr:rowOff>155575</xdr:rowOff>
    </xdr:to>
    <xdr:sp macro="" textlink="">
      <xdr:nvSpPr>
        <xdr:cNvPr id="271" name="フローチャート: 判断 270"/>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652</xdr:rowOff>
    </xdr:from>
    <xdr:ext cx="405111" cy="259045"/>
    <xdr:sp macro="" textlink="">
      <xdr:nvSpPr>
        <xdr:cNvPr id="272" name="n_2aveValue【一般廃棄物処理施設】&#10;有形固定資産減価償却率"/>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3" name="テキスト ボックス 2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4" name="テキスト ボックス 2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5" name="テキスト ボックス 2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6" name="テキスト ボックス 2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7" name="テキスト ボックス 2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78740</xdr:rowOff>
    </xdr:from>
    <xdr:to>
      <xdr:col>81</xdr:col>
      <xdr:colOff>101600</xdr:colOff>
      <xdr:row>39</xdr:row>
      <xdr:rowOff>8890</xdr:rowOff>
    </xdr:to>
    <xdr:sp macro="" textlink="">
      <xdr:nvSpPr>
        <xdr:cNvPr id="278" name="楕円 277"/>
        <xdr:cNvSpPr/>
      </xdr:nvSpPr>
      <xdr:spPr>
        <a:xfrm>
          <a:off x="15430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170180</xdr:rowOff>
    </xdr:from>
    <xdr:to>
      <xdr:col>76</xdr:col>
      <xdr:colOff>165100</xdr:colOff>
      <xdr:row>40</xdr:row>
      <xdr:rowOff>100330</xdr:rowOff>
    </xdr:to>
    <xdr:sp macro="" textlink="">
      <xdr:nvSpPr>
        <xdr:cNvPr id="279" name="楕円 278"/>
        <xdr:cNvSpPr/>
      </xdr:nvSpPr>
      <xdr:spPr>
        <a:xfrm>
          <a:off x="14541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129540</xdr:rowOff>
    </xdr:from>
    <xdr:to>
      <xdr:col>81</xdr:col>
      <xdr:colOff>50800</xdr:colOff>
      <xdr:row>40</xdr:row>
      <xdr:rowOff>49530</xdr:rowOff>
    </xdr:to>
    <xdr:cxnSp macro="">
      <xdr:nvCxnSpPr>
        <xdr:cNvPr id="280" name="直線コネクタ 279"/>
        <xdr:cNvCxnSpPr/>
      </xdr:nvCxnSpPr>
      <xdr:spPr>
        <a:xfrm flipV="1">
          <a:off x="14592300" y="664464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281" name="n_1mainValue【一般廃棄物処理施設】&#10;有形固定資産減価償却率"/>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91457</xdr:rowOff>
    </xdr:from>
    <xdr:ext cx="405111" cy="259045"/>
    <xdr:sp macro="" textlink="">
      <xdr:nvSpPr>
        <xdr:cNvPr id="282" name="n_2mainValue【一般廃棄物処理施設】&#10;有形固定資産減価償却率"/>
        <xdr:cNvSpPr txBox="1"/>
      </xdr:nvSpPr>
      <xdr:spPr>
        <a:xfrm>
          <a:off x="14389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3" name="正方形/長方形 2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4" name="正方形/長方形 2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5" name="正方形/長方形 2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6" name="正方形/長方形 2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7" name="正方形/長方形 2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8" name="正方形/長方形 2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9" name="正方形/長方形 2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0" name="正方形/長方形 2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1" name="テキスト ボックス 2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2" name="直線コネクタ 2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93" name="直線コネクタ 29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94" name="テキスト ボックス 29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95" name="直線コネクタ 29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296" name="テキスト ボックス 295"/>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97" name="直線コネクタ 29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298" name="テキスト ボックス 297"/>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99" name="直線コネクタ 29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300" name="テキスト ボックス 299"/>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01" name="直線コネクタ 30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302" name="テキスト ボックス 301"/>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03" name="直線コネクタ 30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304" name="テキスト ボックス 303"/>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5" name="直線コネクタ 3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306" name="テキスト ボックス 305"/>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308" name="直線コネクタ 307"/>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309" name="【一般廃棄物処理施設】&#10;一人当たり有形固定資産（償却資産）額最小値テキスト"/>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310" name="直線コネクタ 309"/>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311" name="【一般廃棄物処理施設】&#10;一人当たり有形固定資産（償却資産）額最大値テキスト"/>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312" name="直線コネクタ 311"/>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132911</xdr:rowOff>
    </xdr:from>
    <xdr:ext cx="690189" cy="259045"/>
    <xdr:sp macro="" textlink="">
      <xdr:nvSpPr>
        <xdr:cNvPr id="313" name="【一般廃棄物処理施設】&#10;一人当たり有形固定資産（償却資産）額平均値テキスト"/>
        <xdr:cNvSpPr txBox="1"/>
      </xdr:nvSpPr>
      <xdr:spPr>
        <a:xfrm>
          <a:off x="22199600" y="7162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314" name="フローチャート: 判断 313"/>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315" name="フローチャート: 判断 314"/>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10505</xdr:colOff>
      <xdr:row>40</xdr:row>
      <xdr:rowOff>141379</xdr:rowOff>
    </xdr:from>
    <xdr:ext cx="690189" cy="259045"/>
    <xdr:sp macro="" textlink="">
      <xdr:nvSpPr>
        <xdr:cNvPr id="316" name="n_1aveValue【一般廃棄物処理施設】&#10;一人当たり有形固定資産（償却資産）額"/>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40143</xdr:rowOff>
    </xdr:from>
    <xdr:to>
      <xdr:col>107</xdr:col>
      <xdr:colOff>101600</xdr:colOff>
      <xdr:row>42</xdr:row>
      <xdr:rowOff>141743</xdr:rowOff>
    </xdr:to>
    <xdr:sp macro="" textlink="">
      <xdr:nvSpPr>
        <xdr:cNvPr id="317" name="フローチャート: 判断 316"/>
        <xdr:cNvSpPr/>
      </xdr:nvSpPr>
      <xdr:spPr>
        <a:xfrm>
          <a:off x="20383500" y="724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158270</xdr:rowOff>
    </xdr:from>
    <xdr:ext cx="534377" cy="259045"/>
    <xdr:sp macro="" textlink="">
      <xdr:nvSpPr>
        <xdr:cNvPr id="318" name="n_2aveValue【一般廃棄物処理施設】&#10;一人当たり有形固定資産（償却資産）額"/>
        <xdr:cNvSpPr txBox="1"/>
      </xdr:nvSpPr>
      <xdr:spPr>
        <a:xfrm>
          <a:off x="20167111" y="701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9" name="テキスト ボックス 3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0" name="テキスト ボックス 3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1" name="テキスト ボックス 3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2" name="テキスト ボックス 3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3" name="テキスト ボックス 3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39263</xdr:rowOff>
    </xdr:from>
    <xdr:to>
      <xdr:col>112</xdr:col>
      <xdr:colOff>38100</xdr:colOff>
      <xdr:row>42</xdr:row>
      <xdr:rowOff>140863</xdr:rowOff>
    </xdr:to>
    <xdr:sp macro="" textlink="">
      <xdr:nvSpPr>
        <xdr:cNvPr id="324" name="楕円 323"/>
        <xdr:cNvSpPr/>
      </xdr:nvSpPr>
      <xdr:spPr>
        <a:xfrm>
          <a:off x="21272500" y="724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41305</xdr:rowOff>
    </xdr:from>
    <xdr:to>
      <xdr:col>107</xdr:col>
      <xdr:colOff>101600</xdr:colOff>
      <xdr:row>42</xdr:row>
      <xdr:rowOff>142905</xdr:rowOff>
    </xdr:to>
    <xdr:sp macro="" textlink="">
      <xdr:nvSpPr>
        <xdr:cNvPr id="325" name="楕円 324"/>
        <xdr:cNvSpPr/>
      </xdr:nvSpPr>
      <xdr:spPr>
        <a:xfrm>
          <a:off x="20383500" y="724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90063</xdr:rowOff>
    </xdr:from>
    <xdr:to>
      <xdr:col>111</xdr:col>
      <xdr:colOff>177800</xdr:colOff>
      <xdr:row>42</xdr:row>
      <xdr:rowOff>92105</xdr:rowOff>
    </xdr:to>
    <xdr:cxnSp macro="">
      <xdr:nvCxnSpPr>
        <xdr:cNvPr id="326" name="直線コネクタ 325"/>
        <xdr:cNvCxnSpPr/>
      </xdr:nvCxnSpPr>
      <xdr:spPr>
        <a:xfrm flipV="1">
          <a:off x="20434300" y="7290963"/>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42</xdr:row>
      <xdr:rowOff>131990</xdr:rowOff>
    </xdr:from>
    <xdr:ext cx="599010" cy="259045"/>
    <xdr:sp macro="" textlink="">
      <xdr:nvSpPr>
        <xdr:cNvPr id="327" name="n_1mainValue【一般廃棄物処理施設】&#10;一人当たり有形固定資産（償却資産）額"/>
        <xdr:cNvSpPr txBox="1"/>
      </xdr:nvSpPr>
      <xdr:spPr>
        <a:xfrm>
          <a:off x="21011095" y="733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134032</xdr:rowOff>
    </xdr:from>
    <xdr:ext cx="534377" cy="259045"/>
    <xdr:sp macro="" textlink="">
      <xdr:nvSpPr>
        <xdr:cNvPr id="328" name="n_2mainValue【一般廃棄物処理施設】&#10;一人当たり有形固定資産（償却資産）額"/>
        <xdr:cNvSpPr txBox="1"/>
      </xdr:nvSpPr>
      <xdr:spPr>
        <a:xfrm>
          <a:off x="20167111" y="733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9" name="正方形/長方形 3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0" name="正方形/長方形 3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1" name="正方形/長方形 3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2" name="正方形/長方形 3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3" name="正方形/長方形 3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4" name="正方形/長方形 3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5" name="正方形/長方形 3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正方形/長方形 3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7" name="テキスト ボックス 3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8" name="直線コネクタ 3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39" name="テキスト ボックス 33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0" name="直線コネクタ 3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1" name="テキスト ボックス 3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2" name="直線コネクタ 3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3" name="テキスト ボックス 3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4" name="直線コネクタ 3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5" name="テキスト ボックス 3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6" name="直線コネクタ 3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7" name="テキスト ボックス 3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8" name="直線コネクタ 3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49" name="テキスト ボックス 34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0" name="直線コネクタ 3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1" name="テキスト ボックス 3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353" name="直線コネクタ 352"/>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354"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355" name="直線コネクタ 354"/>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356" name="【保健センター・保健所】&#10;有形固定資産減価償却率最大値テキスト"/>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357" name="直線コネクタ 356"/>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358" name="【保健センター・保健所】&#10;有形固定資産減価償却率平均値テキスト"/>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359" name="フローチャート: 判断 358"/>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360" name="フローチャート: 判断 359"/>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149242</xdr:rowOff>
    </xdr:from>
    <xdr:ext cx="405111" cy="259045"/>
    <xdr:sp macro="" textlink="">
      <xdr:nvSpPr>
        <xdr:cNvPr id="361" name="n_1aveValue【保健センター・保健所】&#10;有形固定資産減価償却率"/>
        <xdr:cNvSpPr txBox="1"/>
      </xdr:nvSpPr>
      <xdr:spPr>
        <a:xfrm>
          <a:off x="152660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362" name="フローチャート: 判断 361"/>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363"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4" name="テキスト ボックス 3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5" name="テキスト ボックス 3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6" name="テキスト ボックス 3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7" name="テキスト ボックス 3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8" name="テキスト ボックス 3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61595</xdr:rowOff>
    </xdr:from>
    <xdr:to>
      <xdr:col>81</xdr:col>
      <xdr:colOff>101600</xdr:colOff>
      <xdr:row>62</xdr:row>
      <xdr:rowOff>163195</xdr:rowOff>
    </xdr:to>
    <xdr:sp macro="" textlink="">
      <xdr:nvSpPr>
        <xdr:cNvPr id="369" name="楕円 368"/>
        <xdr:cNvSpPr/>
      </xdr:nvSpPr>
      <xdr:spPr>
        <a:xfrm>
          <a:off x="15430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55880</xdr:rowOff>
    </xdr:from>
    <xdr:to>
      <xdr:col>76</xdr:col>
      <xdr:colOff>165100</xdr:colOff>
      <xdr:row>62</xdr:row>
      <xdr:rowOff>157480</xdr:rowOff>
    </xdr:to>
    <xdr:sp macro="" textlink="">
      <xdr:nvSpPr>
        <xdr:cNvPr id="370" name="楕円 369"/>
        <xdr:cNvSpPr/>
      </xdr:nvSpPr>
      <xdr:spPr>
        <a:xfrm>
          <a:off x="14541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106680</xdr:rowOff>
    </xdr:from>
    <xdr:to>
      <xdr:col>81</xdr:col>
      <xdr:colOff>50800</xdr:colOff>
      <xdr:row>62</xdr:row>
      <xdr:rowOff>112395</xdr:rowOff>
    </xdr:to>
    <xdr:cxnSp macro="">
      <xdr:nvCxnSpPr>
        <xdr:cNvPr id="371" name="直線コネクタ 370"/>
        <xdr:cNvCxnSpPr/>
      </xdr:nvCxnSpPr>
      <xdr:spPr>
        <a:xfrm>
          <a:off x="14592300" y="10736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154322</xdr:rowOff>
    </xdr:from>
    <xdr:ext cx="405111" cy="259045"/>
    <xdr:sp macro="" textlink="">
      <xdr:nvSpPr>
        <xdr:cNvPr id="372" name="n_1mainValue【保健センター・保健所】&#10;有形固定資産減価償却率"/>
        <xdr:cNvSpPr txBox="1"/>
      </xdr:nvSpPr>
      <xdr:spPr>
        <a:xfrm>
          <a:off x="152660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148607</xdr:rowOff>
    </xdr:from>
    <xdr:ext cx="405111" cy="259045"/>
    <xdr:sp macro="" textlink="">
      <xdr:nvSpPr>
        <xdr:cNvPr id="373" name="n_2mainValue【保健センター・保健所】&#10;有形固定資産減価償却率"/>
        <xdr:cNvSpPr txBox="1"/>
      </xdr:nvSpPr>
      <xdr:spPr>
        <a:xfrm>
          <a:off x="14389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4" name="正方形/長方形 3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5" name="正方形/長方形 3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6" name="正方形/長方形 3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7" name="正方形/長方形 3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8" name="正方形/長方形 3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9" name="正方形/長方形 3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0" name="正方形/長方形 3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1" name="正方形/長方形 3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2" name="テキスト ボックス 3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3" name="直線コネクタ 3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4" name="直線コネクタ 3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5" name="テキスト ボックス 3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6" name="直線コネクタ 3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7" name="テキスト ボックス 3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8" name="直線コネクタ 3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9" name="テキスト ボックス 3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0" name="直線コネクタ 3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1" name="テキスト ボックス 3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2" name="直線コネクタ 3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3" name="テキスト ボックス 3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5" name="テキスト ボックス 3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397" name="直線コネクタ 396"/>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398" name="【保健センター・保健所】&#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399" name="直線コネクタ 398"/>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400" name="【保健センター・保健所】&#10;一人当たり面積最大値テキスト"/>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401" name="直線コネクタ 400"/>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57167</xdr:rowOff>
    </xdr:from>
    <xdr:ext cx="469744" cy="259045"/>
    <xdr:sp macro="" textlink="">
      <xdr:nvSpPr>
        <xdr:cNvPr id="402" name="【保健センター・保健所】&#10;一人当たり面積平均値テキスト"/>
        <xdr:cNvSpPr txBox="1"/>
      </xdr:nvSpPr>
      <xdr:spPr>
        <a:xfrm>
          <a:off x="22199600" y="10687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403" name="フローチャート: 判断 402"/>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404" name="フローチャート: 判断 403"/>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1922</xdr:rowOff>
    </xdr:from>
    <xdr:ext cx="469744" cy="259045"/>
    <xdr:sp macro="" textlink="">
      <xdr:nvSpPr>
        <xdr:cNvPr id="405" name="n_1aveValue【保健センター・保健所】&#10;一人当たり面積"/>
        <xdr:cNvSpPr txBox="1"/>
      </xdr:nvSpPr>
      <xdr:spPr>
        <a:xfrm>
          <a:off x="210757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52070</xdr:rowOff>
    </xdr:from>
    <xdr:to>
      <xdr:col>107</xdr:col>
      <xdr:colOff>101600</xdr:colOff>
      <xdr:row>62</xdr:row>
      <xdr:rowOff>153670</xdr:rowOff>
    </xdr:to>
    <xdr:sp macro="" textlink="">
      <xdr:nvSpPr>
        <xdr:cNvPr id="406" name="フローチャート: 判断 405"/>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144797</xdr:rowOff>
    </xdr:from>
    <xdr:ext cx="469744" cy="259045"/>
    <xdr:sp macro="" textlink="">
      <xdr:nvSpPr>
        <xdr:cNvPr id="407" name="n_2aveValue【保健センター・保健所】&#10;一人当たり面積"/>
        <xdr:cNvSpPr txBox="1"/>
      </xdr:nvSpPr>
      <xdr:spPr>
        <a:xfrm>
          <a:off x="20199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8" name="テキスト ボックス 4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9" name="テキスト ボックス 4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0" name="テキスト ボックス 4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1" name="テキスト ボックス 4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2" name="テキスト ボックス 4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166370</xdr:rowOff>
    </xdr:from>
    <xdr:to>
      <xdr:col>112</xdr:col>
      <xdr:colOff>38100</xdr:colOff>
      <xdr:row>60</xdr:row>
      <xdr:rowOff>96520</xdr:rowOff>
    </xdr:to>
    <xdr:sp macro="" textlink="">
      <xdr:nvSpPr>
        <xdr:cNvPr id="413" name="楕円 412"/>
        <xdr:cNvSpPr/>
      </xdr:nvSpPr>
      <xdr:spPr>
        <a:xfrm>
          <a:off x="2127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162560</xdr:rowOff>
    </xdr:from>
    <xdr:to>
      <xdr:col>107</xdr:col>
      <xdr:colOff>101600</xdr:colOff>
      <xdr:row>60</xdr:row>
      <xdr:rowOff>92710</xdr:rowOff>
    </xdr:to>
    <xdr:sp macro="" textlink="">
      <xdr:nvSpPr>
        <xdr:cNvPr id="414" name="楕円 413"/>
        <xdr:cNvSpPr/>
      </xdr:nvSpPr>
      <xdr:spPr>
        <a:xfrm>
          <a:off x="20383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41910</xdr:rowOff>
    </xdr:from>
    <xdr:to>
      <xdr:col>111</xdr:col>
      <xdr:colOff>177800</xdr:colOff>
      <xdr:row>60</xdr:row>
      <xdr:rowOff>45720</xdr:rowOff>
    </xdr:to>
    <xdr:cxnSp macro="">
      <xdr:nvCxnSpPr>
        <xdr:cNvPr id="415" name="直線コネクタ 414"/>
        <xdr:cNvCxnSpPr/>
      </xdr:nvCxnSpPr>
      <xdr:spPr>
        <a:xfrm>
          <a:off x="20434300" y="10328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416" name="n_1main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109237</xdr:rowOff>
    </xdr:from>
    <xdr:ext cx="469744" cy="259045"/>
    <xdr:sp macro="" textlink="">
      <xdr:nvSpPr>
        <xdr:cNvPr id="417" name="n_2mainValue【保健センター・保健所】&#10;一人当たり面積"/>
        <xdr:cNvSpPr txBox="1"/>
      </xdr:nvSpPr>
      <xdr:spPr>
        <a:xfrm>
          <a:off x="201994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8" name="正方形/長方形 4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9" name="正方形/長方形 4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0" name="正方形/長方形 4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1" name="正方形/長方形 4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2" name="正方形/長方形 4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3" name="正方形/長方形 4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4" name="正方形/長方形 4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5" name="正方形/長方形 4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6" name="テキスト ボックス 4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7" name="直線コネクタ 4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8" name="直線コネクタ 4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9" name="テキスト ボックス 42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0" name="直線コネクタ 4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1" name="テキスト ボックス 4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2" name="直線コネクタ 4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3" name="テキスト ボックス 4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4" name="直線コネクタ 4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5" name="テキスト ボックス 4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6" name="直線コネクタ 4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7" name="テキスト ボックス 4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8" name="直線コネクタ 4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9" name="テキスト ボックス 43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0" name="直線コネクタ 4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1" name="テキスト ボックス 4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443" name="直線コネクタ 442"/>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444"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445" name="直線コネクタ 444"/>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446"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447" name="直線コネクタ 446"/>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448" name="【消防施設】&#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449" name="フローチャート: 判断 448"/>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450" name="フローチャート: 判断 449"/>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45011</xdr:rowOff>
    </xdr:from>
    <xdr:ext cx="405111" cy="259045"/>
    <xdr:sp macro="" textlink="">
      <xdr:nvSpPr>
        <xdr:cNvPr id="451" name="n_1aveValue【消防施設】&#10;有形固定資産減価償却率"/>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452" name="フローチャート: 判断 451"/>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453"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4" name="テキスト ボックス 4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5" name="テキスト ボックス 4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6" name="テキスト ボックス 4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7" name="テキスト ボックス 4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8" name="テキスト ボックス 4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13426</xdr:rowOff>
    </xdr:from>
    <xdr:to>
      <xdr:col>81</xdr:col>
      <xdr:colOff>101600</xdr:colOff>
      <xdr:row>84</xdr:row>
      <xdr:rowOff>115026</xdr:rowOff>
    </xdr:to>
    <xdr:sp macro="" textlink="">
      <xdr:nvSpPr>
        <xdr:cNvPr id="459" name="楕円 458"/>
        <xdr:cNvSpPr/>
      </xdr:nvSpPr>
      <xdr:spPr>
        <a:xfrm>
          <a:off x="15430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73842</xdr:rowOff>
    </xdr:from>
    <xdr:to>
      <xdr:col>76</xdr:col>
      <xdr:colOff>165100</xdr:colOff>
      <xdr:row>85</xdr:row>
      <xdr:rowOff>3992</xdr:rowOff>
    </xdr:to>
    <xdr:sp macro="" textlink="">
      <xdr:nvSpPr>
        <xdr:cNvPr id="460" name="楕円 459"/>
        <xdr:cNvSpPr/>
      </xdr:nvSpPr>
      <xdr:spPr>
        <a:xfrm>
          <a:off x="14541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64226</xdr:rowOff>
    </xdr:from>
    <xdr:to>
      <xdr:col>81</xdr:col>
      <xdr:colOff>50800</xdr:colOff>
      <xdr:row>84</xdr:row>
      <xdr:rowOff>124642</xdr:rowOff>
    </xdr:to>
    <xdr:cxnSp macro="">
      <xdr:nvCxnSpPr>
        <xdr:cNvPr id="461" name="直線コネクタ 460"/>
        <xdr:cNvCxnSpPr/>
      </xdr:nvCxnSpPr>
      <xdr:spPr>
        <a:xfrm flipV="1">
          <a:off x="14592300" y="1446602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106153</xdr:rowOff>
    </xdr:from>
    <xdr:ext cx="405111" cy="259045"/>
    <xdr:sp macro="" textlink="">
      <xdr:nvSpPr>
        <xdr:cNvPr id="462" name="n_1mainValue【消防施設】&#10;有形固定資産減価償却率"/>
        <xdr:cNvSpPr txBox="1"/>
      </xdr:nvSpPr>
      <xdr:spPr>
        <a:xfrm>
          <a:off x="152660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166569</xdr:rowOff>
    </xdr:from>
    <xdr:ext cx="405111" cy="259045"/>
    <xdr:sp macro="" textlink="">
      <xdr:nvSpPr>
        <xdr:cNvPr id="463" name="n_2mainValue【消防施設】&#10;有形固定資産減価償却率"/>
        <xdr:cNvSpPr txBox="1"/>
      </xdr:nvSpPr>
      <xdr:spPr>
        <a:xfrm>
          <a:off x="14389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4" name="正方形/長方形 4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5" name="正方形/長方形 4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6" name="正方形/長方形 4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7" name="正方形/長方形 4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8" name="正方形/長方形 4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9" name="正方形/長方形 4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0" name="正方形/長方形 4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1" name="正方形/長方形 4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2" name="テキスト ボックス 4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3" name="直線コネクタ 4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4" name="直線コネクタ 47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5" name="テキスト ボックス 47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6" name="直線コネクタ 47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7" name="テキスト ボックス 47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8" name="直線コネクタ 47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9" name="テキスト ボックス 47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80" name="直線コネクタ 47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81" name="テキスト ボックス 48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2" name="直線コネクタ 4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3" name="テキスト ボックス 4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485" name="直線コネクタ 484"/>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486"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487" name="直線コネクタ 486"/>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488"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489" name="直線コネクタ 488"/>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32935</xdr:rowOff>
    </xdr:from>
    <xdr:ext cx="469744" cy="259045"/>
    <xdr:sp macro="" textlink="">
      <xdr:nvSpPr>
        <xdr:cNvPr id="490" name="【消防施設】&#10;一人当たり面積平均値テキスト"/>
        <xdr:cNvSpPr txBox="1"/>
      </xdr:nvSpPr>
      <xdr:spPr>
        <a:xfrm>
          <a:off x="22199600" y="14606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491" name="フローチャート: 判断 490"/>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492" name="フローチャート: 判断 491"/>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168724</xdr:rowOff>
    </xdr:from>
    <xdr:ext cx="469744" cy="259045"/>
    <xdr:sp macro="" textlink="">
      <xdr:nvSpPr>
        <xdr:cNvPr id="493" name="n_1aveValue【消防施設】&#10;一人当たり面積"/>
        <xdr:cNvSpPr txBox="1"/>
      </xdr:nvSpPr>
      <xdr:spPr>
        <a:xfrm>
          <a:off x="210757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494" name="フローチャート: 判断 493"/>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20590</xdr:rowOff>
    </xdr:from>
    <xdr:ext cx="469744" cy="259045"/>
    <xdr:sp macro="" textlink="">
      <xdr:nvSpPr>
        <xdr:cNvPr id="495" name="n_2aveValue【消防施設】&#10;一人当たり面積"/>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6" name="テキスト ボックス 4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7" name="テキスト ボックス 4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8" name="テキスト ボックス 4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9" name="テキスト ボックス 4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0" name="テキスト ボックス 4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41250</xdr:rowOff>
    </xdr:from>
    <xdr:to>
      <xdr:col>112</xdr:col>
      <xdr:colOff>38100</xdr:colOff>
      <xdr:row>85</xdr:row>
      <xdr:rowOff>142850</xdr:rowOff>
    </xdr:to>
    <xdr:sp macro="" textlink="">
      <xdr:nvSpPr>
        <xdr:cNvPr id="501" name="楕円 500"/>
        <xdr:cNvSpPr/>
      </xdr:nvSpPr>
      <xdr:spPr>
        <a:xfrm>
          <a:off x="21272500" y="146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43078</xdr:rowOff>
    </xdr:from>
    <xdr:to>
      <xdr:col>107</xdr:col>
      <xdr:colOff>101600</xdr:colOff>
      <xdr:row>85</xdr:row>
      <xdr:rowOff>144678</xdr:rowOff>
    </xdr:to>
    <xdr:sp macro="" textlink="">
      <xdr:nvSpPr>
        <xdr:cNvPr id="502" name="楕円 501"/>
        <xdr:cNvSpPr/>
      </xdr:nvSpPr>
      <xdr:spPr>
        <a:xfrm>
          <a:off x="203835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92050</xdr:rowOff>
    </xdr:from>
    <xdr:to>
      <xdr:col>111</xdr:col>
      <xdr:colOff>177800</xdr:colOff>
      <xdr:row>85</xdr:row>
      <xdr:rowOff>93878</xdr:rowOff>
    </xdr:to>
    <xdr:cxnSp macro="">
      <xdr:nvCxnSpPr>
        <xdr:cNvPr id="503" name="直線コネクタ 502"/>
        <xdr:cNvCxnSpPr/>
      </xdr:nvCxnSpPr>
      <xdr:spPr>
        <a:xfrm flipV="1">
          <a:off x="20434300" y="1466530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159377</xdr:rowOff>
    </xdr:from>
    <xdr:ext cx="469744" cy="259045"/>
    <xdr:sp macro="" textlink="">
      <xdr:nvSpPr>
        <xdr:cNvPr id="504" name="n_1mainValue【消防施設】&#10;一人当たり面積"/>
        <xdr:cNvSpPr txBox="1"/>
      </xdr:nvSpPr>
      <xdr:spPr>
        <a:xfrm>
          <a:off x="21075727" y="143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161205</xdr:rowOff>
    </xdr:from>
    <xdr:ext cx="469744" cy="259045"/>
    <xdr:sp macro="" textlink="">
      <xdr:nvSpPr>
        <xdr:cNvPr id="505" name="n_2mainValue【消防施設】&#10;一人当たり面積"/>
        <xdr:cNvSpPr txBox="1"/>
      </xdr:nvSpPr>
      <xdr:spPr>
        <a:xfrm>
          <a:off x="20199427" y="143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6" name="正方形/長方形 5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7" name="正方形/長方形 5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8" name="正方形/長方形 5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9" name="正方形/長方形 5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0" name="正方形/長方形 5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1" name="正方形/長方形 5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2" name="正方形/長方形 5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3" name="正方形/長方形 5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4" name="テキスト ボックス 5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5" name="直線コネクタ 5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6" name="直線コネクタ 51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7" name="テキスト ボックス 51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8" name="直線コネクタ 51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9" name="テキスト ボックス 51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0" name="直線コネクタ 51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1" name="テキスト ボックス 52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2" name="直線コネクタ 52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3" name="テキスト ボックス 52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4" name="直線コネクタ 52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5" name="テキスト ボックス 52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6" name="直線コネクタ 52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7" name="テキスト ボックス 52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9" name="テキスト ボックス 5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531" name="直線コネクタ 530"/>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532"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533" name="直線コネクタ 532"/>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5" name="直線コネクタ 53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536"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537" name="フローチャート: 判断 536"/>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538" name="フローチャート: 判断 537"/>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125565</xdr:rowOff>
    </xdr:from>
    <xdr:ext cx="405111" cy="259045"/>
    <xdr:sp macro="" textlink="">
      <xdr:nvSpPr>
        <xdr:cNvPr id="539" name="n_1aveValue【庁舎】&#10;有形固定資産減価償却率"/>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540" name="フローチャート: 判断 539"/>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22696</xdr:rowOff>
    </xdr:from>
    <xdr:ext cx="405111" cy="259045"/>
    <xdr:sp macro="" textlink="">
      <xdr:nvSpPr>
        <xdr:cNvPr id="541" name="n_2aveValue【庁舎】&#10;有形固定資産減価償却率"/>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2" name="テキスト ボックス 5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3" name="テキスト ボックス 5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4" name="テキスト ボックス 5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5" name="テキスト ボックス 5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6" name="テキスト ボックス 5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62956</xdr:rowOff>
    </xdr:from>
    <xdr:to>
      <xdr:col>81</xdr:col>
      <xdr:colOff>101600</xdr:colOff>
      <xdr:row>104</xdr:row>
      <xdr:rowOff>164556</xdr:rowOff>
    </xdr:to>
    <xdr:sp macro="" textlink="">
      <xdr:nvSpPr>
        <xdr:cNvPr id="547" name="楕円 546"/>
        <xdr:cNvSpPr/>
      </xdr:nvSpPr>
      <xdr:spPr>
        <a:xfrm>
          <a:off x="15430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548" name="楕円 547"/>
        <xdr:cNvSpPr/>
      </xdr:nvSpPr>
      <xdr:spPr>
        <a:xfrm>
          <a:off x="14541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113756</xdr:rowOff>
    </xdr:from>
    <xdr:to>
      <xdr:col>81</xdr:col>
      <xdr:colOff>50800</xdr:colOff>
      <xdr:row>104</xdr:row>
      <xdr:rowOff>138249</xdr:rowOff>
    </xdr:to>
    <xdr:cxnSp macro="">
      <xdr:nvCxnSpPr>
        <xdr:cNvPr id="549" name="直線コネクタ 548"/>
        <xdr:cNvCxnSpPr/>
      </xdr:nvCxnSpPr>
      <xdr:spPr>
        <a:xfrm flipV="1">
          <a:off x="14592300" y="179445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155683</xdr:rowOff>
    </xdr:from>
    <xdr:ext cx="405111" cy="259045"/>
    <xdr:sp macro="" textlink="">
      <xdr:nvSpPr>
        <xdr:cNvPr id="550" name="n_1mainValue【庁舎】&#10;有形固定資産減価償却率"/>
        <xdr:cNvSpPr txBox="1"/>
      </xdr:nvSpPr>
      <xdr:spPr>
        <a:xfrm>
          <a:off x="15266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8726</xdr:rowOff>
    </xdr:from>
    <xdr:ext cx="405111" cy="259045"/>
    <xdr:sp macro="" textlink="">
      <xdr:nvSpPr>
        <xdr:cNvPr id="551" name="n_2mainValue【庁舎】&#10;有形固定資産減価償却率"/>
        <xdr:cNvSpPr txBox="1"/>
      </xdr:nvSpPr>
      <xdr:spPr>
        <a:xfrm>
          <a:off x="14389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2" name="直線コネクタ 5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3" name="テキスト ボックス 5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4" name="直線コネクタ 5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5" name="テキスト ボックス 5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6" name="直線コネクタ 5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7" name="テキスト ボックス 5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8" name="直線コネクタ 5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9" name="テキスト ボックス 5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0" name="直線コネクタ 5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1" name="テキスト ボックス 5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3" name="テキスト ボックス 57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575" name="直線コネクタ 574"/>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576"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577" name="直線コネクタ 576"/>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578"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579" name="直線コネクタ 578"/>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580" name="【庁舎】&#10;一人当たり面積平均値テキスト"/>
        <xdr:cNvSpPr txBox="1"/>
      </xdr:nvSpPr>
      <xdr:spPr>
        <a:xfrm>
          <a:off x="221996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581" name="フローチャート: 判断 580"/>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582" name="フローチャート: 判断 581"/>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91839</xdr:rowOff>
    </xdr:from>
    <xdr:ext cx="469744" cy="259045"/>
    <xdr:sp macro="" textlink="">
      <xdr:nvSpPr>
        <xdr:cNvPr id="583" name="n_1aveValue【庁舎】&#10;一人当たり面積"/>
        <xdr:cNvSpPr txBox="1"/>
      </xdr:nvSpPr>
      <xdr:spPr>
        <a:xfrm>
          <a:off x="21075727" y="186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584" name="フローチャート: 判断 583"/>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106126</xdr:rowOff>
    </xdr:from>
    <xdr:ext cx="469744" cy="259045"/>
    <xdr:sp macro="" textlink="">
      <xdr:nvSpPr>
        <xdr:cNvPr id="585" name="n_2aveValue【庁舎】&#10;一人当たり面積"/>
        <xdr:cNvSpPr txBox="1"/>
      </xdr:nvSpPr>
      <xdr:spPr>
        <a:xfrm>
          <a:off x="20199427" y="1862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35877</xdr:rowOff>
    </xdr:from>
    <xdr:to>
      <xdr:col>112</xdr:col>
      <xdr:colOff>38100</xdr:colOff>
      <xdr:row>107</xdr:row>
      <xdr:rowOff>137477</xdr:rowOff>
    </xdr:to>
    <xdr:sp macro="" textlink="">
      <xdr:nvSpPr>
        <xdr:cNvPr id="591" name="楕円 590"/>
        <xdr:cNvSpPr/>
      </xdr:nvSpPr>
      <xdr:spPr>
        <a:xfrm>
          <a:off x="21272500" y="1838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120269</xdr:rowOff>
    </xdr:from>
    <xdr:to>
      <xdr:col>107</xdr:col>
      <xdr:colOff>101600</xdr:colOff>
      <xdr:row>108</xdr:row>
      <xdr:rowOff>50419</xdr:rowOff>
    </xdr:to>
    <xdr:sp macro="" textlink="">
      <xdr:nvSpPr>
        <xdr:cNvPr id="592" name="楕円 591"/>
        <xdr:cNvSpPr/>
      </xdr:nvSpPr>
      <xdr:spPr>
        <a:xfrm>
          <a:off x="20383500" y="184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86677</xdr:rowOff>
    </xdr:from>
    <xdr:to>
      <xdr:col>111</xdr:col>
      <xdr:colOff>177800</xdr:colOff>
      <xdr:row>107</xdr:row>
      <xdr:rowOff>171069</xdr:rowOff>
    </xdr:to>
    <xdr:cxnSp macro="">
      <xdr:nvCxnSpPr>
        <xdr:cNvPr id="593" name="直線コネクタ 592"/>
        <xdr:cNvCxnSpPr/>
      </xdr:nvCxnSpPr>
      <xdr:spPr>
        <a:xfrm flipV="1">
          <a:off x="20434300" y="18431827"/>
          <a:ext cx="889000" cy="8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154004</xdr:rowOff>
    </xdr:from>
    <xdr:ext cx="469744" cy="259045"/>
    <xdr:sp macro="" textlink="">
      <xdr:nvSpPr>
        <xdr:cNvPr id="594" name="n_1mainValue【庁舎】&#10;一人当たり面積"/>
        <xdr:cNvSpPr txBox="1"/>
      </xdr:nvSpPr>
      <xdr:spPr>
        <a:xfrm>
          <a:off x="21075727" y="1815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66946</xdr:rowOff>
    </xdr:from>
    <xdr:ext cx="469744" cy="259045"/>
    <xdr:sp macro="" textlink="">
      <xdr:nvSpPr>
        <xdr:cNvPr id="595" name="n_2mainValue【庁舎】&#10;一人当たり面積"/>
        <xdr:cNvSpPr txBox="1"/>
      </xdr:nvSpPr>
      <xdr:spPr>
        <a:xfrm>
          <a:off x="20199427" y="1824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有形固定資産減価償却率は全体的に低いが、各種公共施設（体育館・プール、保健センター、福祉施設、消防施設、庁舎）については、人口一人当たりの面積が全国平均よりも高く、現在の上島町の人口規模に見合っていないことが分かる。</a:t>
          </a:r>
          <a:endParaRPr lang="ja-JP" altLang="ja-JP" sz="1400">
            <a:effectLst/>
          </a:endParaRPr>
        </a:p>
        <a:p>
          <a:r>
            <a:rPr kumimoji="1" lang="ja-JP" altLang="ja-JP" sz="1400">
              <a:solidFill>
                <a:schemeClr val="dk1"/>
              </a:solidFill>
              <a:effectLst/>
              <a:latin typeface="+mn-lt"/>
              <a:ea typeface="+mn-ea"/>
              <a:cs typeface="+mn-cs"/>
            </a:rPr>
            <a:t>上島町は全域が離島のため、地理的条件から人口規模より公共施設の数や面積が大きくなることは避けられないが、</a:t>
          </a:r>
          <a:r>
            <a:rPr kumimoji="1" lang="ja-JP" altLang="en-US" sz="1400">
              <a:solidFill>
                <a:schemeClr val="dk1"/>
              </a:solidFill>
              <a:effectLst/>
              <a:latin typeface="+mn-lt"/>
              <a:ea typeface="+mn-ea"/>
              <a:cs typeface="+mn-cs"/>
            </a:rPr>
            <a:t>令和３</a:t>
          </a:r>
          <a:r>
            <a:rPr kumimoji="1" lang="ja-JP" altLang="ja-JP" sz="1400">
              <a:solidFill>
                <a:schemeClr val="dk1"/>
              </a:solidFill>
              <a:effectLst/>
              <a:latin typeface="+mn-lt"/>
              <a:ea typeface="+mn-ea"/>
              <a:cs typeface="+mn-cs"/>
            </a:rPr>
            <a:t>年度に岩城橋が開通予定であり、弓削島・佐島・生名島・岩城島の４つの島が陸続きとなることから、</a:t>
          </a:r>
          <a:r>
            <a:rPr kumimoji="1" lang="ja-JP" altLang="en-US" sz="1400">
              <a:solidFill>
                <a:schemeClr val="dk1"/>
              </a:solidFill>
              <a:effectLst/>
              <a:latin typeface="+mn-lt"/>
              <a:ea typeface="+mn-ea"/>
              <a:cs typeface="+mn-cs"/>
            </a:rPr>
            <a:t>保健センターや</a:t>
          </a:r>
          <a:endParaRPr lang="ja-JP" altLang="ja-JP" sz="1400">
            <a:effectLst/>
          </a:endParaRPr>
        </a:p>
        <a:p>
          <a:r>
            <a:rPr lang="ja-JP" altLang="en-US" sz="1400">
              <a:effectLst/>
            </a:rPr>
            <a:t>福祉施設の統廃合の検討も必要である。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server1\&#12503;&#12525;&#12501;&#12449;&#12452;&#12523;\yamao-yusho\&#12487;&#12473;&#12463;&#12488;&#12483;&#12503;\&#12304;&#36001;&#25919;&#29366;&#27841;&#36039;&#26009;&#38598;&#12305;_383562_&#19978;&#23798;&#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25.2</v>
          </cell>
          <cell r="CN51">
            <v>27.8</v>
          </cell>
        </row>
        <row r="53">
          <cell r="CF53">
            <v>53.5</v>
          </cell>
          <cell r="CN53">
            <v>56.8</v>
          </cell>
        </row>
        <row r="55">
          <cell r="AN55" t="str">
            <v>類似団体内平均値</v>
          </cell>
          <cell r="CF55">
            <v>0.8</v>
          </cell>
          <cell r="CN55">
            <v>0</v>
          </cell>
        </row>
        <row r="57">
          <cell r="CF57">
            <v>56.2</v>
          </cell>
          <cell r="CN57">
            <v>58.6</v>
          </cell>
        </row>
        <row r="72">
          <cell r="BP72" t="str">
            <v>H25</v>
          </cell>
          <cell r="BX72" t="str">
            <v>H26</v>
          </cell>
          <cell r="CF72" t="str">
            <v>H27</v>
          </cell>
          <cell r="CN72" t="str">
            <v>H28</v>
          </cell>
          <cell r="CV72" t="str">
            <v>H29</v>
          </cell>
        </row>
        <row r="73">
          <cell r="AN73" t="str">
            <v>当該団体値</v>
          </cell>
          <cell r="BP73">
            <v>26.4</v>
          </cell>
          <cell r="BX73">
            <v>27.6</v>
          </cell>
          <cell r="CF73">
            <v>25.2</v>
          </cell>
          <cell r="CN73">
            <v>27.8</v>
          </cell>
          <cell r="CV73">
            <v>27.6</v>
          </cell>
        </row>
        <row r="75">
          <cell r="BP75">
            <v>10.1</v>
          </cell>
          <cell r="BX75">
            <v>10</v>
          </cell>
          <cell r="CF75">
            <v>9.9</v>
          </cell>
          <cell r="CN75">
            <v>10</v>
          </cell>
          <cell r="CV75">
            <v>10.6</v>
          </cell>
        </row>
        <row r="77">
          <cell r="AN77" t="str">
            <v>類似団体内平均値</v>
          </cell>
          <cell r="BP77">
            <v>12.9</v>
          </cell>
          <cell r="BX77">
            <v>22.6</v>
          </cell>
          <cell r="CF77">
            <v>0.8</v>
          </cell>
          <cell r="CN77">
            <v>0</v>
          </cell>
          <cell r="CV77">
            <v>0</v>
          </cell>
        </row>
        <row r="79">
          <cell r="BP79">
            <v>10</v>
          </cell>
          <cell r="BX79">
            <v>9.5</v>
          </cell>
          <cell r="CF79">
            <v>8.1</v>
          </cell>
          <cell r="CN79">
            <v>7.3</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6598543</v>
      </c>
      <c r="BO4" s="403"/>
      <c r="BP4" s="403"/>
      <c r="BQ4" s="403"/>
      <c r="BR4" s="403"/>
      <c r="BS4" s="403"/>
      <c r="BT4" s="403"/>
      <c r="BU4" s="404"/>
      <c r="BV4" s="402">
        <v>6941926</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2.7</v>
      </c>
      <c r="CU4" s="584"/>
      <c r="CV4" s="584"/>
      <c r="CW4" s="584"/>
      <c r="CX4" s="584"/>
      <c r="CY4" s="584"/>
      <c r="CZ4" s="584"/>
      <c r="DA4" s="585"/>
      <c r="DB4" s="583">
        <v>2.6</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6471469</v>
      </c>
      <c r="BO5" s="408"/>
      <c r="BP5" s="408"/>
      <c r="BQ5" s="408"/>
      <c r="BR5" s="408"/>
      <c r="BS5" s="408"/>
      <c r="BT5" s="408"/>
      <c r="BU5" s="409"/>
      <c r="BV5" s="407">
        <v>6728104</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93.7</v>
      </c>
      <c r="CU5" s="378"/>
      <c r="CV5" s="378"/>
      <c r="CW5" s="378"/>
      <c r="CX5" s="378"/>
      <c r="CY5" s="378"/>
      <c r="CZ5" s="378"/>
      <c r="DA5" s="379"/>
      <c r="DB5" s="377">
        <v>92.7</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127074</v>
      </c>
      <c r="BO6" s="408"/>
      <c r="BP6" s="408"/>
      <c r="BQ6" s="408"/>
      <c r="BR6" s="408"/>
      <c r="BS6" s="408"/>
      <c r="BT6" s="408"/>
      <c r="BU6" s="409"/>
      <c r="BV6" s="407">
        <v>213822</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97.5</v>
      </c>
      <c r="CU6" s="558"/>
      <c r="CV6" s="558"/>
      <c r="CW6" s="558"/>
      <c r="CX6" s="558"/>
      <c r="CY6" s="558"/>
      <c r="CZ6" s="558"/>
      <c r="DA6" s="559"/>
      <c r="DB6" s="557">
        <v>96.5</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98</v>
      </c>
      <c r="AV7" s="465"/>
      <c r="AW7" s="465"/>
      <c r="AX7" s="465"/>
      <c r="AY7" s="387" t="s">
        <v>99</v>
      </c>
      <c r="AZ7" s="388"/>
      <c r="BA7" s="388"/>
      <c r="BB7" s="388"/>
      <c r="BC7" s="388"/>
      <c r="BD7" s="388"/>
      <c r="BE7" s="388"/>
      <c r="BF7" s="388"/>
      <c r="BG7" s="388"/>
      <c r="BH7" s="388"/>
      <c r="BI7" s="388"/>
      <c r="BJ7" s="388"/>
      <c r="BK7" s="388"/>
      <c r="BL7" s="388"/>
      <c r="BM7" s="389"/>
      <c r="BN7" s="407">
        <v>17004</v>
      </c>
      <c r="BO7" s="408"/>
      <c r="BP7" s="408"/>
      <c r="BQ7" s="408"/>
      <c r="BR7" s="408"/>
      <c r="BS7" s="408"/>
      <c r="BT7" s="408"/>
      <c r="BU7" s="409"/>
      <c r="BV7" s="407">
        <v>105363</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4130927</v>
      </c>
      <c r="CU7" s="408"/>
      <c r="CV7" s="408"/>
      <c r="CW7" s="408"/>
      <c r="CX7" s="408"/>
      <c r="CY7" s="408"/>
      <c r="CZ7" s="408"/>
      <c r="DA7" s="409"/>
      <c r="DB7" s="407">
        <v>4181642</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87</v>
      </c>
      <c r="AV8" s="465"/>
      <c r="AW8" s="465"/>
      <c r="AX8" s="465"/>
      <c r="AY8" s="387" t="s">
        <v>102</v>
      </c>
      <c r="AZ8" s="388"/>
      <c r="BA8" s="388"/>
      <c r="BB8" s="388"/>
      <c r="BC8" s="388"/>
      <c r="BD8" s="388"/>
      <c r="BE8" s="388"/>
      <c r="BF8" s="388"/>
      <c r="BG8" s="388"/>
      <c r="BH8" s="388"/>
      <c r="BI8" s="388"/>
      <c r="BJ8" s="388"/>
      <c r="BK8" s="388"/>
      <c r="BL8" s="388"/>
      <c r="BM8" s="389"/>
      <c r="BN8" s="407">
        <v>110070</v>
      </c>
      <c r="BO8" s="408"/>
      <c r="BP8" s="408"/>
      <c r="BQ8" s="408"/>
      <c r="BR8" s="408"/>
      <c r="BS8" s="408"/>
      <c r="BT8" s="408"/>
      <c r="BU8" s="409"/>
      <c r="BV8" s="407">
        <v>108459</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0.16</v>
      </c>
      <c r="CU8" s="521"/>
      <c r="CV8" s="521"/>
      <c r="CW8" s="521"/>
      <c r="CX8" s="521"/>
      <c r="CY8" s="521"/>
      <c r="CZ8" s="521"/>
      <c r="DA8" s="522"/>
      <c r="DB8" s="520">
        <v>0.18</v>
      </c>
      <c r="DC8" s="521"/>
      <c r="DD8" s="521"/>
      <c r="DE8" s="521"/>
      <c r="DF8" s="521"/>
      <c r="DG8" s="521"/>
      <c r="DH8" s="521"/>
      <c r="DI8" s="522"/>
      <c r="DJ8" s="165"/>
      <c r="DK8" s="165"/>
      <c r="DL8" s="165"/>
      <c r="DM8" s="165"/>
      <c r="DN8" s="165"/>
      <c r="DO8" s="165"/>
    </row>
    <row r="9" spans="1:119" ht="18.75" customHeight="1" thickBot="1">
      <c r="A9" s="166"/>
      <c r="B9" s="546" t="s">
        <v>104</v>
      </c>
      <c r="C9" s="547"/>
      <c r="D9" s="547"/>
      <c r="E9" s="547"/>
      <c r="F9" s="547"/>
      <c r="G9" s="547"/>
      <c r="H9" s="547"/>
      <c r="I9" s="547"/>
      <c r="J9" s="547"/>
      <c r="K9" s="470"/>
      <c r="L9" s="548" t="s">
        <v>105</v>
      </c>
      <c r="M9" s="549"/>
      <c r="N9" s="549"/>
      <c r="O9" s="549"/>
      <c r="P9" s="549"/>
      <c r="Q9" s="550"/>
      <c r="R9" s="551">
        <v>7135</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87</v>
      </c>
      <c r="AV9" s="465"/>
      <c r="AW9" s="465"/>
      <c r="AX9" s="465"/>
      <c r="AY9" s="387" t="s">
        <v>108</v>
      </c>
      <c r="AZ9" s="388"/>
      <c r="BA9" s="388"/>
      <c r="BB9" s="388"/>
      <c r="BC9" s="388"/>
      <c r="BD9" s="388"/>
      <c r="BE9" s="388"/>
      <c r="BF9" s="388"/>
      <c r="BG9" s="388"/>
      <c r="BH9" s="388"/>
      <c r="BI9" s="388"/>
      <c r="BJ9" s="388"/>
      <c r="BK9" s="388"/>
      <c r="BL9" s="388"/>
      <c r="BM9" s="389"/>
      <c r="BN9" s="407">
        <v>1611</v>
      </c>
      <c r="BO9" s="408"/>
      <c r="BP9" s="408"/>
      <c r="BQ9" s="408"/>
      <c r="BR9" s="408"/>
      <c r="BS9" s="408"/>
      <c r="BT9" s="408"/>
      <c r="BU9" s="409"/>
      <c r="BV9" s="407">
        <v>13405</v>
      </c>
      <c r="BW9" s="408"/>
      <c r="BX9" s="408"/>
      <c r="BY9" s="408"/>
      <c r="BZ9" s="408"/>
      <c r="CA9" s="408"/>
      <c r="CB9" s="408"/>
      <c r="CC9" s="409"/>
      <c r="CD9" s="416" t="s">
        <v>109</v>
      </c>
      <c r="CE9" s="417"/>
      <c r="CF9" s="417"/>
      <c r="CG9" s="417"/>
      <c r="CH9" s="417"/>
      <c r="CI9" s="417"/>
      <c r="CJ9" s="417"/>
      <c r="CK9" s="417"/>
      <c r="CL9" s="417"/>
      <c r="CM9" s="417"/>
      <c r="CN9" s="417"/>
      <c r="CO9" s="417"/>
      <c r="CP9" s="417"/>
      <c r="CQ9" s="417"/>
      <c r="CR9" s="417"/>
      <c r="CS9" s="418"/>
      <c r="CT9" s="377">
        <v>22.5</v>
      </c>
      <c r="CU9" s="378"/>
      <c r="CV9" s="378"/>
      <c r="CW9" s="378"/>
      <c r="CX9" s="378"/>
      <c r="CY9" s="378"/>
      <c r="CZ9" s="378"/>
      <c r="DA9" s="379"/>
      <c r="DB9" s="377">
        <v>22.4</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110</v>
      </c>
      <c r="M10" s="381"/>
      <c r="N10" s="381"/>
      <c r="O10" s="381"/>
      <c r="P10" s="381"/>
      <c r="Q10" s="382"/>
      <c r="R10" s="383">
        <v>7648</v>
      </c>
      <c r="S10" s="384"/>
      <c r="T10" s="384"/>
      <c r="U10" s="384"/>
      <c r="V10" s="386"/>
      <c r="W10" s="555"/>
      <c r="X10" s="369"/>
      <c r="Y10" s="369"/>
      <c r="Z10" s="369"/>
      <c r="AA10" s="369"/>
      <c r="AB10" s="369"/>
      <c r="AC10" s="369"/>
      <c r="AD10" s="369"/>
      <c r="AE10" s="369"/>
      <c r="AF10" s="369"/>
      <c r="AG10" s="369"/>
      <c r="AH10" s="369"/>
      <c r="AI10" s="369"/>
      <c r="AJ10" s="369"/>
      <c r="AK10" s="369"/>
      <c r="AL10" s="556"/>
      <c r="AM10" s="476" t="s">
        <v>111</v>
      </c>
      <c r="AN10" s="381"/>
      <c r="AO10" s="381"/>
      <c r="AP10" s="381"/>
      <c r="AQ10" s="381"/>
      <c r="AR10" s="381"/>
      <c r="AS10" s="381"/>
      <c r="AT10" s="382"/>
      <c r="AU10" s="464" t="s">
        <v>112</v>
      </c>
      <c r="AV10" s="465"/>
      <c r="AW10" s="465"/>
      <c r="AX10" s="465"/>
      <c r="AY10" s="387" t="s">
        <v>113</v>
      </c>
      <c r="AZ10" s="388"/>
      <c r="BA10" s="388"/>
      <c r="BB10" s="388"/>
      <c r="BC10" s="388"/>
      <c r="BD10" s="388"/>
      <c r="BE10" s="388"/>
      <c r="BF10" s="388"/>
      <c r="BG10" s="388"/>
      <c r="BH10" s="388"/>
      <c r="BI10" s="388"/>
      <c r="BJ10" s="388"/>
      <c r="BK10" s="388"/>
      <c r="BL10" s="388"/>
      <c r="BM10" s="389"/>
      <c r="BN10" s="407">
        <v>300</v>
      </c>
      <c r="BO10" s="408"/>
      <c r="BP10" s="408"/>
      <c r="BQ10" s="408"/>
      <c r="BR10" s="408"/>
      <c r="BS10" s="408"/>
      <c r="BT10" s="408"/>
      <c r="BU10" s="409"/>
      <c r="BV10" s="407">
        <v>210</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87</v>
      </c>
      <c r="AV11" s="465"/>
      <c r="AW11" s="465"/>
      <c r="AX11" s="465"/>
      <c r="AY11" s="387" t="s">
        <v>118</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119</v>
      </c>
      <c r="CE11" s="417"/>
      <c r="CF11" s="417"/>
      <c r="CG11" s="417"/>
      <c r="CH11" s="417"/>
      <c r="CI11" s="417"/>
      <c r="CJ11" s="417"/>
      <c r="CK11" s="417"/>
      <c r="CL11" s="417"/>
      <c r="CM11" s="417"/>
      <c r="CN11" s="417"/>
      <c r="CO11" s="417"/>
      <c r="CP11" s="417"/>
      <c r="CQ11" s="417"/>
      <c r="CR11" s="417"/>
      <c r="CS11" s="418"/>
      <c r="CT11" s="520" t="s">
        <v>120</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c r="A12" s="166"/>
      <c r="B12" s="523" t="s">
        <v>122</v>
      </c>
      <c r="C12" s="524"/>
      <c r="D12" s="524"/>
      <c r="E12" s="524"/>
      <c r="F12" s="524"/>
      <c r="G12" s="524"/>
      <c r="H12" s="524"/>
      <c r="I12" s="524"/>
      <c r="J12" s="524"/>
      <c r="K12" s="525"/>
      <c r="L12" s="532" t="s">
        <v>123</v>
      </c>
      <c r="M12" s="533"/>
      <c r="N12" s="533"/>
      <c r="O12" s="533"/>
      <c r="P12" s="533"/>
      <c r="Q12" s="534"/>
      <c r="R12" s="535">
        <v>7077</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87</v>
      </c>
      <c r="AV12" s="465"/>
      <c r="AW12" s="465"/>
      <c r="AX12" s="465"/>
      <c r="AY12" s="387" t="s">
        <v>127</v>
      </c>
      <c r="AZ12" s="388"/>
      <c r="BA12" s="388"/>
      <c r="BB12" s="388"/>
      <c r="BC12" s="388"/>
      <c r="BD12" s="388"/>
      <c r="BE12" s="388"/>
      <c r="BF12" s="388"/>
      <c r="BG12" s="388"/>
      <c r="BH12" s="388"/>
      <c r="BI12" s="388"/>
      <c r="BJ12" s="388"/>
      <c r="BK12" s="388"/>
      <c r="BL12" s="388"/>
      <c r="BM12" s="389"/>
      <c r="BN12" s="407">
        <v>100000</v>
      </c>
      <c r="BO12" s="408"/>
      <c r="BP12" s="408"/>
      <c r="BQ12" s="408"/>
      <c r="BR12" s="408"/>
      <c r="BS12" s="408"/>
      <c r="BT12" s="408"/>
      <c r="BU12" s="409"/>
      <c r="BV12" s="407">
        <v>100000</v>
      </c>
      <c r="BW12" s="408"/>
      <c r="BX12" s="408"/>
      <c r="BY12" s="408"/>
      <c r="BZ12" s="408"/>
      <c r="CA12" s="408"/>
      <c r="CB12" s="408"/>
      <c r="CC12" s="409"/>
      <c r="CD12" s="416" t="s">
        <v>128</v>
      </c>
      <c r="CE12" s="417"/>
      <c r="CF12" s="417"/>
      <c r="CG12" s="417"/>
      <c r="CH12" s="417"/>
      <c r="CI12" s="417"/>
      <c r="CJ12" s="417"/>
      <c r="CK12" s="417"/>
      <c r="CL12" s="417"/>
      <c r="CM12" s="417"/>
      <c r="CN12" s="417"/>
      <c r="CO12" s="417"/>
      <c r="CP12" s="417"/>
      <c r="CQ12" s="417"/>
      <c r="CR12" s="417"/>
      <c r="CS12" s="418"/>
      <c r="CT12" s="520" t="s">
        <v>120</v>
      </c>
      <c r="CU12" s="521"/>
      <c r="CV12" s="521"/>
      <c r="CW12" s="521"/>
      <c r="CX12" s="521"/>
      <c r="CY12" s="521"/>
      <c r="CZ12" s="521"/>
      <c r="DA12" s="522"/>
      <c r="DB12" s="520" t="s">
        <v>129</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130</v>
      </c>
      <c r="N13" s="508"/>
      <c r="O13" s="508"/>
      <c r="P13" s="508"/>
      <c r="Q13" s="509"/>
      <c r="R13" s="510">
        <v>6746</v>
      </c>
      <c r="S13" s="511"/>
      <c r="T13" s="511"/>
      <c r="U13" s="511"/>
      <c r="V13" s="512"/>
      <c r="W13" s="498" t="s">
        <v>131</v>
      </c>
      <c r="X13" s="420"/>
      <c r="Y13" s="420"/>
      <c r="Z13" s="420"/>
      <c r="AA13" s="420"/>
      <c r="AB13" s="421"/>
      <c r="AC13" s="383">
        <v>257</v>
      </c>
      <c r="AD13" s="384"/>
      <c r="AE13" s="384"/>
      <c r="AF13" s="384"/>
      <c r="AG13" s="385"/>
      <c r="AH13" s="383">
        <v>305</v>
      </c>
      <c r="AI13" s="384"/>
      <c r="AJ13" s="384"/>
      <c r="AK13" s="384"/>
      <c r="AL13" s="386"/>
      <c r="AM13" s="476" t="s">
        <v>132</v>
      </c>
      <c r="AN13" s="381"/>
      <c r="AO13" s="381"/>
      <c r="AP13" s="381"/>
      <c r="AQ13" s="381"/>
      <c r="AR13" s="381"/>
      <c r="AS13" s="381"/>
      <c r="AT13" s="382"/>
      <c r="AU13" s="464" t="s">
        <v>133</v>
      </c>
      <c r="AV13" s="465"/>
      <c r="AW13" s="465"/>
      <c r="AX13" s="465"/>
      <c r="AY13" s="387" t="s">
        <v>134</v>
      </c>
      <c r="AZ13" s="388"/>
      <c r="BA13" s="388"/>
      <c r="BB13" s="388"/>
      <c r="BC13" s="388"/>
      <c r="BD13" s="388"/>
      <c r="BE13" s="388"/>
      <c r="BF13" s="388"/>
      <c r="BG13" s="388"/>
      <c r="BH13" s="388"/>
      <c r="BI13" s="388"/>
      <c r="BJ13" s="388"/>
      <c r="BK13" s="388"/>
      <c r="BL13" s="388"/>
      <c r="BM13" s="389"/>
      <c r="BN13" s="407">
        <v>-98089</v>
      </c>
      <c r="BO13" s="408"/>
      <c r="BP13" s="408"/>
      <c r="BQ13" s="408"/>
      <c r="BR13" s="408"/>
      <c r="BS13" s="408"/>
      <c r="BT13" s="408"/>
      <c r="BU13" s="409"/>
      <c r="BV13" s="407">
        <v>-86385</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10.6</v>
      </c>
      <c r="CU13" s="378"/>
      <c r="CV13" s="378"/>
      <c r="CW13" s="378"/>
      <c r="CX13" s="378"/>
      <c r="CY13" s="378"/>
      <c r="CZ13" s="378"/>
      <c r="DA13" s="379"/>
      <c r="DB13" s="377">
        <v>10</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136</v>
      </c>
      <c r="M14" s="541"/>
      <c r="N14" s="541"/>
      <c r="O14" s="541"/>
      <c r="P14" s="541"/>
      <c r="Q14" s="542"/>
      <c r="R14" s="510">
        <v>7221</v>
      </c>
      <c r="S14" s="511"/>
      <c r="T14" s="511"/>
      <c r="U14" s="511"/>
      <c r="V14" s="512"/>
      <c r="W14" s="513"/>
      <c r="X14" s="423"/>
      <c r="Y14" s="423"/>
      <c r="Z14" s="423"/>
      <c r="AA14" s="423"/>
      <c r="AB14" s="424"/>
      <c r="AC14" s="503">
        <v>8.9</v>
      </c>
      <c r="AD14" s="504"/>
      <c r="AE14" s="504"/>
      <c r="AF14" s="504"/>
      <c r="AG14" s="505"/>
      <c r="AH14" s="503">
        <v>9.4</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v>27.6</v>
      </c>
      <c r="CU14" s="515"/>
      <c r="CV14" s="515"/>
      <c r="CW14" s="515"/>
      <c r="CX14" s="515"/>
      <c r="CY14" s="515"/>
      <c r="CZ14" s="515"/>
      <c r="DA14" s="516"/>
      <c r="DB14" s="514">
        <v>27.8</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130</v>
      </c>
      <c r="N15" s="508"/>
      <c r="O15" s="508"/>
      <c r="P15" s="508"/>
      <c r="Q15" s="509"/>
      <c r="R15" s="510">
        <v>6895</v>
      </c>
      <c r="S15" s="511"/>
      <c r="T15" s="511"/>
      <c r="U15" s="511"/>
      <c r="V15" s="512"/>
      <c r="W15" s="498" t="s">
        <v>138</v>
      </c>
      <c r="X15" s="420"/>
      <c r="Y15" s="420"/>
      <c r="Z15" s="420"/>
      <c r="AA15" s="420"/>
      <c r="AB15" s="421"/>
      <c r="AC15" s="383">
        <v>1030</v>
      </c>
      <c r="AD15" s="384"/>
      <c r="AE15" s="384"/>
      <c r="AF15" s="384"/>
      <c r="AG15" s="385"/>
      <c r="AH15" s="383">
        <v>1296</v>
      </c>
      <c r="AI15" s="384"/>
      <c r="AJ15" s="384"/>
      <c r="AK15" s="384"/>
      <c r="AL15" s="386"/>
      <c r="AM15" s="476"/>
      <c r="AN15" s="381"/>
      <c r="AO15" s="381"/>
      <c r="AP15" s="381"/>
      <c r="AQ15" s="381"/>
      <c r="AR15" s="381"/>
      <c r="AS15" s="381"/>
      <c r="AT15" s="382"/>
      <c r="AU15" s="464"/>
      <c r="AV15" s="465"/>
      <c r="AW15" s="465"/>
      <c r="AX15" s="465"/>
      <c r="AY15" s="399" t="s">
        <v>139</v>
      </c>
      <c r="AZ15" s="400"/>
      <c r="BA15" s="400"/>
      <c r="BB15" s="400"/>
      <c r="BC15" s="400"/>
      <c r="BD15" s="400"/>
      <c r="BE15" s="400"/>
      <c r="BF15" s="400"/>
      <c r="BG15" s="400"/>
      <c r="BH15" s="400"/>
      <c r="BI15" s="400"/>
      <c r="BJ15" s="400"/>
      <c r="BK15" s="400"/>
      <c r="BL15" s="400"/>
      <c r="BM15" s="401"/>
      <c r="BN15" s="402">
        <v>559812</v>
      </c>
      <c r="BO15" s="403"/>
      <c r="BP15" s="403"/>
      <c r="BQ15" s="403"/>
      <c r="BR15" s="403"/>
      <c r="BS15" s="403"/>
      <c r="BT15" s="403"/>
      <c r="BU15" s="404"/>
      <c r="BV15" s="402">
        <v>595102</v>
      </c>
      <c r="BW15" s="403"/>
      <c r="BX15" s="403"/>
      <c r="BY15" s="403"/>
      <c r="BZ15" s="403"/>
      <c r="CA15" s="403"/>
      <c r="CB15" s="403"/>
      <c r="CC15" s="404"/>
      <c r="CD15" s="517" t="s">
        <v>140</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141</v>
      </c>
      <c r="M16" s="501"/>
      <c r="N16" s="501"/>
      <c r="O16" s="501"/>
      <c r="P16" s="501"/>
      <c r="Q16" s="502"/>
      <c r="R16" s="495" t="s">
        <v>142</v>
      </c>
      <c r="S16" s="496"/>
      <c r="T16" s="496"/>
      <c r="U16" s="496"/>
      <c r="V16" s="497"/>
      <c r="W16" s="513"/>
      <c r="X16" s="423"/>
      <c r="Y16" s="423"/>
      <c r="Z16" s="423"/>
      <c r="AA16" s="423"/>
      <c r="AB16" s="424"/>
      <c r="AC16" s="503">
        <v>35.6</v>
      </c>
      <c r="AD16" s="504"/>
      <c r="AE16" s="504"/>
      <c r="AF16" s="504"/>
      <c r="AG16" s="505"/>
      <c r="AH16" s="503">
        <v>39.9</v>
      </c>
      <c r="AI16" s="504"/>
      <c r="AJ16" s="504"/>
      <c r="AK16" s="504"/>
      <c r="AL16" s="506"/>
      <c r="AM16" s="476"/>
      <c r="AN16" s="381"/>
      <c r="AO16" s="381"/>
      <c r="AP16" s="381"/>
      <c r="AQ16" s="381"/>
      <c r="AR16" s="381"/>
      <c r="AS16" s="381"/>
      <c r="AT16" s="382"/>
      <c r="AU16" s="464"/>
      <c r="AV16" s="465"/>
      <c r="AW16" s="465"/>
      <c r="AX16" s="465"/>
      <c r="AY16" s="387" t="s">
        <v>143</v>
      </c>
      <c r="AZ16" s="388"/>
      <c r="BA16" s="388"/>
      <c r="BB16" s="388"/>
      <c r="BC16" s="388"/>
      <c r="BD16" s="388"/>
      <c r="BE16" s="388"/>
      <c r="BF16" s="388"/>
      <c r="BG16" s="388"/>
      <c r="BH16" s="388"/>
      <c r="BI16" s="388"/>
      <c r="BJ16" s="388"/>
      <c r="BK16" s="388"/>
      <c r="BL16" s="388"/>
      <c r="BM16" s="389"/>
      <c r="BN16" s="407">
        <v>3633360</v>
      </c>
      <c r="BO16" s="408"/>
      <c r="BP16" s="408"/>
      <c r="BQ16" s="408"/>
      <c r="BR16" s="408"/>
      <c r="BS16" s="408"/>
      <c r="BT16" s="408"/>
      <c r="BU16" s="409"/>
      <c r="BV16" s="407">
        <v>3628719</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144</v>
      </c>
      <c r="N17" s="493"/>
      <c r="O17" s="493"/>
      <c r="P17" s="493"/>
      <c r="Q17" s="494"/>
      <c r="R17" s="495" t="s">
        <v>145</v>
      </c>
      <c r="S17" s="496"/>
      <c r="T17" s="496"/>
      <c r="U17" s="496"/>
      <c r="V17" s="497"/>
      <c r="W17" s="498" t="s">
        <v>146</v>
      </c>
      <c r="X17" s="420"/>
      <c r="Y17" s="420"/>
      <c r="Z17" s="420"/>
      <c r="AA17" s="420"/>
      <c r="AB17" s="421"/>
      <c r="AC17" s="383">
        <v>1604</v>
      </c>
      <c r="AD17" s="384"/>
      <c r="AE17" s="384"/>
      <c r="AF17" s="384"/>
      <c r="AG17" s="385"/>
      <c r="AH17" s="383">
        <v>1646</v>
      </c>
      <c r="AI17" s="384"/>
      <c r="AJ17" s="384"/>
      <c r="AK17" s="384"/>
      <c r="AL17" s="386"/>
      <c r="AM17" s="476"/>
      <c r="AN17" s="381"/>
      <c r="AO17" s="381"/>
      <c r="AP17" s="381"/>
      <c r="AQ17" s="381"/>
      <c r="AR17" s="381"/>
      <c r="AS17" s="381"/>
      <c r="AT17" s="382"/>
      <c r="AU17" s="464"/>
      <c r="AV17" s="465"/>
      <c r="AW17" s="465"/>
      <c r="AX17" s="465"/>
      <c r="AY17" s="387" t="s">
        <v>147</v>
      </c>
      <c r="AZ17" s="388"/>
      <c r="BA17" s="388"/>
      <c r="BB17" s="388"/>
      <c r="BC17" s="388"/>
      <c r="BD17" s="388"/>
      <c r="BE17" s="388"/>
      <c r="BF17" s="388"/>
      <c r="BG17" s="388"/>
      <c r="BH17" s="388"/>
      <c r="BI17" s="388"/>
      <c r="BJ17" s="388"/>
      <c r="BK17" s="388"/>
      <c r="BL17" s="388"/>
      <c r="BM17" s="389"/>
      <c r="BN17" s="407">
        <v>705137</v>
      </c>
      <c r="BO17" s="408"/>
      <c r="BP17" s="408"/>
      <c r="BQ17" s="408"/>
      <c r="BR17" s="408"/>
      <c r="BS17" s="408"/>
      <c r="BT17" s="408"/>
      <c r="BU17" s="409"/>
      <c r="BV17" s="407">
        <v>749266</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148</v>
      </c>
      <c r="C18" s="470"/>
      <c r="D18" s="470"/>
      <c r="E18" s="471"/>
      <c r="F18" s="471"/>
      <c r="G18" s="471"/>
      <c r="H18" s="471"/>
      <c r="I18" s="471"/>
      <c r="J18" s="471"/>
      <c r="K18" s="471"/>
      <c r="L18" s="472">
        <v>30.38</v>
      </c>
      <c r="M18" s="472"/>
      <c r="N18" s="472"/>
      <c r="O18" s="472"/>
      <c r="P18" s="472"/>
      <c r="Q18" s="472"/>
      <c r="R18" s="473"/>
      <c r="S18" s="473"/>
      <c r="T18" s="473"/>
      <c r="U18" s="473"/>
      <c r="V18" s="474"/>
      <c r="W18" s="488"/>
      <c r="X18" s="489"/>
      <c r="Y18" s="489"/>
      <c r="Z18" s="489"/>
      <c r="AA18" s="489"/>
      <c r="AB18" s="499"/>
      <c r="AC18" s="371">
        <v>55.5</v>
      </c>
      <c r="AD18" s="372"/>
      <c r="AE18" s="372"/>
      <c r="AF18" s="372"/>
      <c r="AG18" s="475"/>
      <c r="AH18" s="371">
        <v>50.7</v>
      </c>
      <c r="AI18" s="372"/>
      <c r="AJ18" s="372"/>
      <c r="AK18" s="372"/>
      <c r="AL18" s="373"/>
      <c r="AM18" s="476"/>
      <c r="AN18" s="381"/>
      <c r="AO18" s="381"/>
      <c r="AP18" s="381"/>
      <c r="AQ18" s="381"/>
      <c r="AR18" s="381"/>
      <c r="AS18" s="381"/>
      <c r="AT18" s="382"/>
      <c r="AU18" s="464"/>
      <c r="AV18" s="465"/>
      <c r="AW18" s="465"/>
      <c r="AX18" s="465"/>
      <c r="AY18" s="387" t="s">
        <v>149</v>
      </c>
      <c r="AZ18" s="388"/>
      <c r="BA18" s="388"/>
      <c r="BB18" s="388"/>
      <c r="BC18" s="388"/>
      <c r="BD18" s="388"/>
      <c r="BE18" s="388"/>
      <c r="BF18" s="388"/>
      <c r="BG18" s="388"/>
      <c r="BH18" s="388"/>
      <c r="BI18" s="388"/>
      <c r="BJ18" s="388"/>
      <c r="BK18" s="388"/>
      <c r="BL18" s="388"/>
      <c r="BM18" s="389"/>
      <c r="BN18" s="407">
        <v>3946569</v>
      </c>
      <c r="BO18" s="408"/>
      <c r="BP18" s="408"/>
      <c r="BQ18" s="408"/>
      <c r="BR18" s="408"/>
      <c r="BS18" s="408"/>
      <c r="BT18" s="408"/>
      <c r="BU18" s="409"/>
      <c r="BV18" s="407">
        <v>3879593</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150</v>
      </c>
      <c r="C19" s="470"/>
      <c r="D19" s="470"/>
      <c r="E19" s="471"/>
      <c r="F19" s="471"/>
      <c r="G19" s="471"/>
      <c r="H19" s="471"/>
      <c r="I19" s="471"/>
      <c r="J19" s="471"/>
      <c r="K19" s="471"/>
      <c r="L19" s="477">
        <v>235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151</v>
      </c>
      <c r="AZ19" s="388"/>
      <c r="BA19" s="388"/>
      <c r="BB19" s="388"/>
      <c r="BC19" s="388"/>
      <c r="BD19" s="388"/>
      <c r="BE19" s="388"/>
      <c r="BF19" s="388"/>
      <c r="BG19" s="388"/>
      <c r="BH19" s="388"/>
      <c r="BI19" s="388"/>
      <c r="BJ19" s="388"/>
      <c r="BK19" s="388"/>
      <c r="BL19" s="388"/>
      <c r="BM19" s="389"/>
      <c r="BN19" s="407">
        <v>4879041</v>
      </c>
      <c r="BO19" s="408"/>
      <c r="BP19" s="408"/>
      <c r="BQ19" s="408"/>
      <c r="BR19" s="408"/>
      <c r="BS19" s="408"/>
      <c r="BT19" s="408"/>
      <c r="BU19" s="409"/>
      <c r="BV19" s="407">
        <v>4856569</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152</v>
      </c>
      <c r="C20" s="470"/>
      <c r="D20" s="470"/>
      <c r="E20" s="471"/>
      <c r="F20" s="471"/>
      <c r="G20" s="471"/>
      <c r="H20" s="471"/>
      <c r="I20" s="471"/>
      <c r="J20" s="471"/>
      <c r="K20" s="471"/>
      <c r="L20" s="477">
        <v>3386</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154</v>
      </c>
      <c r="C22" s="437"/>
      <c r="D22" s="438"/>
      <c r="E22" s="445" t="s">
        <v>1</v>
      </c>
      <c r="F22" s="420"/>
      <c r="G22" s="420"/>
      <c r="H22" s="420"/>
      <c r="I22" s="420"/>
      <c r="J22" s="420"/>
      <c r="K22" s="421"/>
      <c r="L22" s="445" t="s">
        <v>155</v>
      </c>
      <c r="M22" s="420"/>
      <c r="N22" s="420"/>
      <c r="O22" s="420"/>
      <c r="P22" s="421"/>
      <c r="Q22" s="430" t="s">
        <v>156</v>
      </c>
      <c r="R22" s="431"/>
      <c r="S22" s="431"/>
      <c r="T22" s="431"/>
      <c r="U22" s="431"/>
      <c r="V22" s="446"/>
      <c r="W22" s="448" t="s">
        <v>157</v>
      </c>
      <c r="X22" s="437"/>
      <c r="Y22" s="438"/>
      <c r="Z22" s="445" t="s">
        <v>1</v>
      </c>
      <c r="AA22" s="420"/>
      <c r="AB22" s="420"/>
      <c r="AC22" s="420"/>
      <c r="AD22" s="420"/>
      <c r="AE22" s="420"/>
      <c r="AF22" s="420"/>
      <c r="AG22" s="421"/>
      <c r="AH22" s="419" t="s">
        <v>158</v>
      </c>
      <c r="AI22" s="420"/>
      <c r="AJ22" s="420"/>
      <c r="AK22" s="420"/>
      <c r="AL22" s="421"/>
      <c r="AM22" s="419" t="s">
        <v>159</v>
      </c>
      <c r="AN22" s="425"/>
      <c r="AO22" s="425"/>
      <c r="AP22" s="425"/>
      <c r="AQ22" s="425"/>
      <c r="AR22" s="426"/>
      <c r="AS22" s="430" t="s">
        <v>156</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160</v>
      </c>
      <c r="AZ23" s="400"/>
      <c r="BA23" s="400"/>
      <c r="BB23" s="400"/>
      <c r="BC23" s="400"/>
      <c r="BD23" s="400"/>
      <c r="BE23" s="400"/>
      <c r="BF23" s="400"/>
      <c r="BG23" s="400"/>
      <c r="BH23" s="400"/>
      <c r="BI23" s="400"/>
      <c r="BJ23" s="400"/>
      <c r="BK23" s="400"/>
      <c r="BL23" s="400"/>
      <c r="BM23" s="401"/>
      <c r="BN23" s="407">
        <v>10901561</v>
      </c>
      <c r="BO23" s="408"/>
      <c r="BP23" s="408"/>
      <c r="BQ23" s="408"/>
      <c r="BR23" s="408"/>
      <c r="BS23" s="408"/>
      <c r="BT23" s="408"/>
      <c r="BU23" s="409"/>
      <c r="BV23" s="407">
        <v>11230112</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161</v>
      </c>
      <c r="F24" s="381"/>
      <c r="G24" s="381"/>
      <c r="H24" s="381"/>
      <c r="I24" s="381"/>
      <c r="J24" s="381"/>
      <c r="K24" s="382"/>
      <c r="L24" s="383">
        <v>1</v>
      </c>
      <c r="M24" s="384"/>
      <c r="N24" s="384"/>
      <c r="O24" s="384"/>
      <c r="P24" s="385"/>
      <c r="Q24" s="383">
        <v>7240</v>
      </c>
      <c r="R24" s="384"/>
      <c r="S24" s="384"/>
      <c r="T24" s="384"/>
      <c r="U24" s="384"/>
      <c r="V24" s="385"/>
      <c r="W24" s="449"/>
      <c r="X24" s="440"/>
      <c r="Y24" s="441"/>
      <c r="Z24" s="380" t="s">
        <v>162</v>
      </c>
      <c r="AA24" s="381"/>
      <c r="AB24" s="381"/>
      <c r="AC24" s="381"/>
      <c r="AD24" s="381"/>
      <c r="AE24" s="381"/>
      <c r="AF24" s="381"/>
      <c r="AG24" s="382"/>
      <c r="AH24" s="383">
        <v>163</v>
      </c>
      <c r="AI24" s="384"/>
      <c r="AJ24" s="384"/>
      <c r="AK24" s="384"/>
      <c r="AL24" s="385"/>
      <c r="AM24" s="383">
        <v>434884</v>
      </c>
      <c r="AN24" s="384"/>
      <c r="AO24" s="384"/>
      <c r="AP24" s="384"/>
      <c r="AQ24" s="384"/>
      <c r="AR24" s="385"/>
      <c r="AS24" s="383">
        <v>2668</v>
      </c>
      <c r="AT24" s="384"/>
      <c r="AU24" s="384"/>
      <c r="AV24" s="384"/>
      <c r="AW24" s="384"/>
      <c r="AX24" s="386"/>
      <c r="AY24" s="374" t="s">
        <v>163</v>
      </c>
      <c r="AZ24" s="375"/>
      <c r="BA24" s="375"/>
      <c r="BB24" s="375"/>
      <c r="BC24" s="375"/>
      <c r="BD24" s="375"/>
      <c r="BE24" s="375"/>
      <c r="BF24" s="375"/>
      <c r="BG24" s="375"/>
      <c r="BH24" s="375"/>
      <c r="BI24" s="375"/>
      <c r="BJ24" s="375"/>
      <c r="BK24" s="375"/>
      <c r="BL24" s="375"/>
      <c r="BM24" s="376"/>
      <c r="BN24" s="407">
        <v>9610507</v>
      </c>
      <c r="BO24" s="408"/>
      <c r="BP24" s="408"/>
      <c r="BQ24" s="408"/>
      <c r="BR24" s="408"/>
      <c r="BS24" s="408"/>
      <c r="BT24" s="408"/>
      <c r="BU24" s="409"/>
      <c r="BV24" s="407">
        <v>9977401</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164</v>
      </c>
      <c r="F25" s="381"/>
      <c r="G25" s="381"/>
      <c r="H25" s="381"/>
      <c r="I25" s="381"/>
      <c r="J25" s="381"/>
      <c r="K25" s="382"/>
      <c r="L25" s="383">
        <v>1</v>
      </c>
      <c r="M25" s="384"/>
      <c r="N25" s="384"/>
      <c r="O25" s="384"/>
      <c r="P25" s="385"/>
      <c r="Q25" s="383">
        <v>5940</v>
      </c>
      <c r="R25" s="384"/>
      <c r="S25" s="384"/>
      <c r="T25" s="384"/>
      <c r="U25" s="384"/>
      <c r="V25" s="385"/>
      <c r="W25" s="449"/>
      <c r="X25" s="440"/>
      <c r="Y25" s="441"/>
      <c r="Z25" s="380" t="s">
        <v>165</v>
      </c>
      <c r="AA25" s="381"/>
      <c r="AB25" s="381"/>
      <c r="AC25" s="381"/>
      <c r="AD25" s="381"/>
      <c r="AE25" s="381"/>
      <c r="AF25" s="381"/>
      <c r="AG25" s="382"/>
      <c r="AH25" s="383">
        <v>25</v>
      </c>
      <c r="AI25" s="384"/>
      <c r="AJ25" s="384"/>
      <c r="AK25" s="384"/>
      <c r="AL25" s="385"/>
      <c r="AM25" s="383">
        <v>65100</v>
      </c>
      <c r="AN25" s="384"/>
      <c r="AO25" s="384"/>
      <c r="AP25" s="384"/>
      <c r="AQ25" s="384"/>
      <c r="AR25" s="385"/>
      <c r="AS25" s="383">
        <v>2604</v>
      </c>
      <c r="AT25" s="384"/>
      <c r="AU25" s="384"/>
      <c r="AV25" s="384"/>
      <c r="AW25" s="384"/>
      <c r="AX25" s="386"/>
      <c r="AY25" s="399" t="s">
        <v>166</v>
      </c>
      <c r="AZ25" s="400"/>
      <c r="BA25" s="400"/>
      <c r="BB25" s="400"/>
      <c r="BC25" s="400"/>
      <c r="BD25" s="400"/>
      <c r="BE25" s="400"/>
      <c r="BF25" s="400"/>
      <c r="BG25" s="400"/>
      <c r="BH25" s="400"/>
      <c r="BI25" s="400"/>
      <c r="BJ25" s="400"/>
      <c r="BK25" s="400"/>
      <c r="BL25" s="400"/>
      <c r="BM25" s="401"/>
      <c r="BN25" s="402">
        <v>6791</v>
      </c>
      <c r="BO25" s="403"/>
      <c r="BP25" s="403"/>
      <c r="BQ25" s="403"/>
      <c r="BR25" s="403"/>
      <c r="BS25" s="403"/>
      <c r="BT25" s="403"/>
      <c r="BU25" s="404"/>
      <c r="BV25" s="402">
        <v>8363</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167</v>
      </c>
      <c r="F26" s="381"/>
      <c r="G26" s="381"/>
      <c r="H26" s="381"/>
      <c r="I26" s="381"/>
      <c r="J26" s="381"/>
      <c r="K26" s="382"/>
      <c r="L26" s="383">
        <v>1</v>
      </c>
      <c r="M26" s="384"/>
      <c r="N26" s="384"/>
      <c r="O26" s="384"/>
      <c r="P26" s="385"/>
      <c r="Q26" s="383">
        <v>5440</v>
      </c>
      <c r="R26" s="384"/>
      <c r="S26" s="384"/>
      <c r="T26" s="384"/>
      <c r="U26" s="384"/>
      <c r="V26" s="385"/>
      <c r="W26" s="449"/>
      <c r="X26" s="440"/>
      <c r="Y26" s="441"/>
      <c r="Z26" s="380" t="s">
        <v>168</v>
      </c>
      <c r="AA26" s="462"/>
      <c r="AB26" s="462"/>
      <c r="AC26" s="462"/>
      <c r="AD26" s="462"/>
      <c r="AE26" s="462"/>
      <c r="AF26" s="462"/>
      <c r="AG26" s="463"/>
      <c r="AH26" s="383">
        <v>9</v>
      </c>
      <c r="AI26" s="384"/>
      <c r="AJ26" s="384"/>
      <c r="AK26" s="384"/>
      <c r="AL26" s="385"/>
      <c r="AM26" s="383">
        <v>19800</v>
      </c>
      <c r="AN26" s="384"/>
      <c r="AO26" s="384"/>
      <c r="AP26" s="384"/>
      <c r="AQ26" s="384"/>
      <c r="AR26" s="385"/>
      <c r="AS26" s="383">
        <v>2200</v>
      </c>
      <c r="AT26" s="384"/>
      <c r="AU26" s="384"/>
      <c r="AV26" s="384"/>
      <c r="AW26" s="384"/>
      <c r="AX26" s="386"/>
      <c r="AY26" s="416" t="s">
        <v>169</v>
      </c>
      <c r="AZ26" s="417"/>
      <c r="BA26" s="417"/>
      <c r="BB26" s="417"/>
      <c r="BC26" s="417"/>
      <c r="BD26" s="417"/>
      <c r="BE26" s="417"/>
      <c r="BF26" s="417"/>
      <c r="BG26" s="417"/>
      <c r="BH26" s="417"/>
      <c r="BI26" s="417"/>
      <c r="BJ26" s="417"/>
      <c r="BK26" s="417"/>
      <c r="BL26" s="417"/>
      <c r="BM26" s="418"/>
      <c r="BN26" s="407" t="s">
        <v>120</v>
      </c>
      <c r="BO26" s="408"/>
      <c r="BP26" s="408"/>
      <c r="BQ26" s="408"/>
      <c r="BR26" s="408"/>
      <c r="BS26" s="408"/>
      <c r="BT26" s="408"/>
      <c r="BU26" s="409"/>
      <c r="BV26" s="407" t="s">
        <v>120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170</v>
      </c>
      <c r="F27" s="381"/>
      <c r="G27" s="381"/>
      <c r="H27" s="381"/>
      <c r="I27" s="381"/>
      <c r="J27" s="381"/>
      <c r="K27" s="382"/>
      <c r="L27" s="383">
        <v>1</v>
      </c>
      <c r="M27" s="384"/>
      <c r="N27" s="384"/>
      <c r="O27" s="384"/>
      <c r="P27" s="385"/>
      <c r="Q27" s="383">
        <v>2340</v>
      </c>
      <c r="R27" s="384"/>
      <c r="S27" s="384"/>
      <c r="T27" s="384"/>
      <c r="U27" s="384"/>
      <c r="V27" s="385"/>
      <c r="W27" s="449"/>
      <c r="X27" s="440"/>
      <c r="Y27" s="441"/>
      <c r="Z27" s="380" t="s">
        <v>171</v>
      </c>
      <c r="AA27" s="381"/>
      <c r="AB27" s="381"/>
      <c r="AC27" s="381"/>
      <c r="AD27" s="381"/>
      <c r="AE27" s="381"/>
      <c r="AF27" s="381"/>
      <c r="AG27" s="382"/>
      <c r="AH27" s="383">
        <v>2</v>
      </c>
      <c r="AI27" s="384"/>
      <c r="AJ27" s="384"/>
      <c r="AK27" s="384"/>
      <c r="AL27" s="385"/>
      <c r="AM27" s="383" t="s">
        <v>172</v>
      </c>
      <c r="AN27" s="384"/>
      <c r="AO27" s="384"/>
      <c r="AP27" s="384"/>
      <c r="AQ27" s="384"/>
      <c r="AR27" s="385"/>
      <c r="AS27" s="383" t="s">
        <v>172</v>
      </c>
      <c r="AT27" s="384"/>
      <c r="AU27" s="384"/>
      <c r="AV27" s="384"/>
      <c r="AW27" s="384"/>
      <c r="AX27" s="386"/>
      <c r="AY27" s="413" t="s">
        <v>173</v>
      </c>
      <c r="AZ27" s="414"/>
      <c r="BA27" s="414"/>
      <c r="BB27" s="414"/>
      <c r="BC27" s="414"/>
      <c r="BD27" s="414"/>
      <c r="BE27" s="414"/>
      <c r="BF27" s="414"/>
      <c r="BG27" s="414"/>
      <c r="BH27" s="414"/>
      <c r="BI27" s="414"/>
      <c r="BJ27" s="414"/>
      <c r="BK27" s="414"/>
      <c r="BL27" s="414"/>
      <c r="BM27" s="415"/>
      <c r="BN27" s="410">
        <v>300492</v>
      </c>
      <c r="BO27" s="411"/>
      <c r="BP27" s="411"/>
      <c r="BQ27" s="411"/>
      <c r="BR27" s="411"/>
      <c r="BS27" s="411"/>
      <c r="BT27" s="411"/>
      <c r="BU27" s="412"/>
      <c r="BV27" s="410">
        <v>300492</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174</v>
      </c>
      <c r="F28" s="381"/>
      <c r="G28" s="381"/>
      <c r="H28" s="381"/>
      <c r="I28" s="381"/>
      <c r="J28" s="381"/>
      <c r="K28" s="382"/>
      <c r="L28" s="383">
        <v>1</v>
      </c>
      <c r="M28" s="384"/>
      <c r="N28" s="384"/>
      <c r="O28" s="384"/>
      <c r="P28" s="385"/>
      <c r="Q28" s="383">
        <v>1890</v>
      </c>
      <c r="R28" s="384"/>
      <c r="S28" s="384"/>
      <c r="T28" s="384"/>
      <c r="U28" s="384"/>
      <c r="V28" s="385"/>
      <c r="W28" s="449"/>
      <c r="X28" s="440"/>
      <c r="Y28" s="441"/>
      <c r="Z28" s="380" t="s">
        <v>175</v>
      </c>
      <c r="AA28" s="381"/>
      <c r="AB28" s="381"/>
      <c r="AC28" s="381"/>
      <c r="AD28" s="381"/>
      <c r="AE28" s="381"/>
      <c r="AF28" s="381"/>
      <c r="AG28" s="382"/>
      <c r="AH28" s="383" t="s">
        <v>120</v>
      </c>
      <c r="AI28" s="384"/>
      <c r="AJ28" s="384"/>
      <c r="AK28" s="384"/>
      <c r="AL28" s="385"/>
      <c r="AM28" s="383" t="s">
        <v>120</v>
      </c>
      <c r="AN28" s="384"/>
      <c r="AO28" s="384"/>
      <c r="AP28" s="384"/>
      <c r="AQ28" s="384"/>
      <c r="AR28" s="385"/>
      <c r="AS28" s="383" t="s">
        <v>120</v>
      </c>
      <c r="AT28" s="384"/>
      <c r="AU28" s="384"/>
      <c r="AV28" s="384"/>
      <c r="AW28" s="384"/>
      <c r="AX28" s="386"/>
      <c r="AY28" s="390" t="s">
        <v>176</v>
      </c>
      <c r="AZ28" s="391"/>
      <c r="BA28" s="391"/>
      <c r="BB28" s="392"/>
      <c r="BC28" s="399" t="s">
        <v>41</v>
      </c>
      <c r="BD28" s="400"/>
      <c r="BE28" s="400"/>
      <c r="BF28" s="400"/>
      <c r="BG28" s="400"/>
      <c r="BH28" s="400"/>
      <c r="BI28" s="400"/>
      <c r="BJ28" s="400"/>
      <c r="BK28" s="400"/>
      <c r="BL28" s="400"/>
      <c r="BM28" s="401"/>
      <c r="BN28" s="402">
        <v>1303337</v>
      </c>
      <c r="BO28" s="403"/>
      <c r="BP28" s="403"/>
      <c r="BQ28" s="403"/>
      <c r="BR28" s="403"/>
      <c r="BS28" s="403"/>
      <c r="BT28" s="403"/>
      <c r="BU28" s="404"/>
      <c r="BV28" s="402">
        <v>1403037</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177</v>
      </c>
      <c r="F29" s="381"/>
      <c r="G29" s="381"/>
      <c r="H29" s="381"/>
      <c r="I29" s="381"/>
      <c r="J29" s="381"/>
      <c r="K29" s="382"/>
      <c r="L29" s="383">
        <v>12</v>
      </c>
      <c r="M29" s="384"/>
      <c r="N29" s="384"/>
      <c r="O29" s="384"/>
      <c r="P29" s="385"/>
      <c r="Q29" s="383">
        <v>1710</v>
      </c>
      <c r="R29" s="384"/>
      <c r="S29" s="384"/>
      <c r="T29" s="384"/>
      <c r="U29" s="384"/>
      <c r="V29" s="385"/>
      <c r="W29" s="450"/>
      <c r="X29" s="451"/>
      <c r="Y29" s="452"/>
      <c r="Z29" s="380" t="s">
        <v>178</v>
      </c>
      <c r="AA29" s="381"/>
      <c r="AB29" s="381"/>
      <c r="AC29" s="381"/>
      <c r="AD29" s="381"/>
      <c r="AE29" s="381"/>
      <c r="AF29" s="381"/>
      <c r="AG29" s="382"/>
      <c r="AH29" s="383">
        <v>165</v>
      </c>
      <c r="AI29" s="384"/>
      <c r="AJ29" s="384"/>
      <c r="AK29" s="384"/>
      <c r="AL29" s="385"/>
      <c r="AM29" s="383">
        <v>443600</v>
      </c>
      <c r="AN29" s="384"/>
      <c r="AO29" s="384"/>
      <c r="AP29" s="384"/>
      <c r="AQ29" s="384"/>
      <c r="AR29" s="385"/>
      <c r="AS29" s="383">
        <v>2688</v>
      </c>
      <c r="AT29" s="384"/>
      <c r="AU29" s="384"/>
      <c r="AV29" s="384"/>
      <c r="AW29" s="384"/>
      <c r="AX29" s="386"/>
      <c r="AY29" s="393"/>
      <c r="AZ29" s="394"/>
      <c r="BA29" s="394"/>
      <c r="BB29" s="395"/>
      <c r="BC29" s="387" t="s">
        <v>179</v>
      </c>
      <c r="BD29" s="388"/>
      <c r="BE29" s="388"/>
      <c r="BF29" s="388"/>
      <c r="BG29" s="388"/>
      <c r="BH29" s="388"/>
      <c r="BI29" s="388"/>
      <c r="BJ29" s="388"/>
      <c r="BK29" s="388"/>
      <c r="BL29" s="388"/>
      <c r="BM29" s="389"/>
      <c r="BN29" s="407">
        <v>789692</v>
      </c>
      <c r="BO29" s="408"/>
      <c r="BP29" s="408"/>
      <c r="BQ29" s="408"/>
      <c r="BR29" s="408"/>
      <c r="BS29" s="408"/>
      <c r="BT29" s="408"/>
      <c r="BU29" s="409"/>
      <c r="BV29" s="407">
        <v>740031</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180</v>
      </c>
      <c r="X30" s="460"/>
      <c r="Y30" s="460"/>
      <c r="Z30" s="460"/>
      <c r="AA30" s="460"/>
      <c r="AB30" s="460"/>
      <c r="AC30" s="460"/>
      <c r="AD30" s="460"/>
      <c r="AE30" s="460"/>
      <c r="AF30" s="460"/>
      <c r="AG30" s="461"/>
      <c r="AH30" s="371">
        <v>89.5</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664878</v>
      </c>
      <c r="BO30" s="411"/>
      <c r="BP30" s="411"/>
      <c r="BQ30" s="411"/>
      <c r="BR30" s="411"/>
      <c r="BS30" s="411"/>
      <c r="BT30" s="411"/>
      <c r="BU30" s="412"/>
      <c r="BV30" s="410">
        <v>611447</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187</v>
      </c>
      <c r="D33" s="370"/>
      <c r="E33" s="369" t="s">
        <v>188</v>
      </c>
      <c r="F33" s="369"/>
      <c r="G33" s="369"/>
      <c r="H33" s="369"/>
      <c r="I33" s="369"/>
      <c r="J33" s="369"/>
      <c r="K33" s="369"/>
      <c r="L33" s="369"/>
      <c r="M33" s="369"/>
      <c r="N33" s="369"/>
      <c r="O33" s="369"/>
      <c r="P33" s="369"/>
      <c r="Q33" s="369"/>
      <c r="R33" s="369"/>
      <c r="S33" s="369"/>
      <c r="T33" s="195"/>
      <c r="U33" s="370" t="s">
        <v>189</v>
      </c>
      <c r="V33" s="370"/>
      <c r="W33" s="369" t="s">
        <v>188</v>
      </c>
      <c r="X33" s="369"/>
      <c r="Y33" s="369"/>
      <c r="Z33" s="369"/>
      <c r="AA33" s="369"/>
      <c r="AB33" s="369"/>
      <c r="AC33" s="369"/>
      <c r="AD33" s="369"/>
      <c r="AE33" s="369"/>
      <c r="AF33" s="369"/>
      <c r="AG33" s="369"/>
      <c r="AH33" s="369"/>
      <c r="AI33" s="369"/>
      <c r="AJ33" s="369"/>
      <c r="AK33" s="369"/>
      <c r="AL33" s="195"/>
      <c r="AM33" s="370" t="s">
        <v>189</v>
      </c>
      <c r="AN33" s="370"/>
      <c r="AO33" s="369" t="s">
        <v>188</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189</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国民健康保険事業会計</v>
      </c>
      <c r="X34" s="365"/>
      <c r="Y34" s="365"/>
      <c r="Z34" s="365"/>
      <c r="AA34" s="365"/>
      <c r="AB34" s="365"/>
      <c r="AC34" s="365"/>
      <c r="AD34" s="365"/>
      <c r="AE34" s="365"/>
      <c r="AF34" s="365"/>
      <c r="AG34" s="365"/>
      <c r="AH34" s="365"/>
      <c r="AI34" s="365"/>
      <c r="AJ34" s="365"/>
      <c r="AK34" s="365"/>
      <c r="AL34" s="193"/>
      <c r="AM34" s="366">
        <f>IF(AO34="","",MAX(C34:D43,U34:V43)+1)</f>
        <v>10</v>
      </c>
      <c r="AN34" s="366"/>
      <c r="AO34" s="365" t="str">
        <f>IF('各会計、関係団体の財政状況及び健全化判断比率'!B34="","",'各会計、関係団体の財政状況及び健全化判断比率'!B34)</f>
        <v>上水道事業会計</v>
      </c>
      <c r="AP34" s="365"/>
      <c r="AQ34" s="365"/>
      <c r="AR34" s="365"/>
      <c r="AS34" s="365"/>
      <c r="AT34" s="365"/>
      <c r="AU34" s="365"/>
      <c r="AV34" s="365"/>
      <c r="AW34" s="365"/>
      <c r="AX34" s="365"/>
      <c r="AY34" s="365"/>
      <c r="AZ34" s="365"/>
      <c r="BA34" s="365"/>
      <c r="BB34" s="365"/>
      <c r="BC34" s="365"/>
      <c r="BD34" s="193"/>
      <c r="BE34" s="366">
        <f>IF(BG34="","",MAX(C34:D43,U34:V43,AM34:AN43)+1)</f>
        <v>11</v>
      </c>
      <c r="BF34" s="366"/>
      <c r="BG34" s="365" t="str">
        <f>IF('各会計、関係団体の財政状況及び健全化判断比率'!B35="","",'各会計、関係団体の財政状況及び健全化判断比率'!B35)</f>
        <v>簡易水道事業会計</v>
      </c>
      <c r="BH34" s="365"/>
      <c r="BI34" s="365"/>
      <c r="BJ34" s="365"/>
      <c r="BK34" s="365"/>
      <c r="BL34" s="365"/>
      <c r="BM34" s="365"/>
      <c r="BN34" s="365"/>
      <c r="BO34" s="365"/>
      <c r="BP34" s="365"/>
      <c r="BQ34" s="365"/>
      <c r="BR34" s="365"/>
      <c r="BS34" s="365"/>
      <c r="BT34" s="365"/>
      <c r="BU34" s="365"/>
      <c r="BV34" s="193"/>
      <c r="BW34" s="366">
        <f>IF(BY34="","",MAX(C34:D43,U34:V43,AM34:AN43,BE34:BF43)+1)</f>
        <v>16</v>
      </c>
      <c r="BX34" s="366"/>
      <c r="BY34" s="365" t="str">
        <f>IF('各会計、関係団体の財政状況及び健全化判断比率'!B68="","",'各会計、関係団体の財政状況及び健全化判断比率'!B68)</f>
        <v>愛媛県市町総合事務組合</v>
      </c>
      <c r="BZ34" s="365"/>
      <c r="CA34" s="365"/>
      <c r="CB34" s="365"/>
      <c r="CC34" s="365"/>
      <c r="CD34" s="365"/>
      <c r="CE34" s="365"/>
      <c r="CF34" s="365"/>
      <c r="CG34" s="365"/>
      <c r="CH34" s="365"/>
      <c r="CI34" s="365"/>
      <c r="CJ34" s="365"/>
      <c r="CK34" s="365"/>
      <c r="CL34" s="365"/>
      <c r="CM34" s="365"/>
      <c r="CN34" s="193"/>
      <c r="CO34" s="366">
        <f>IF(CQ34="","",MAX(C34:D43,U34:V43,AM34:AN43,BE34:BF43,BW34:BX43)+1)</f>
        <v>25</v>
      </c>
      <c r="CP34" s="366"/>
      <c r="CQ34" s="365" t="str">
        <f>IF('各会計、関係団体の財政状況及び健全化判断比率'!BS7="","",'各会計、関係団体の財政状況及び健全化判断比率'!BS7)</f>
        <v>株式会社いわぎ物産センター</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ＣＡＴＶ事業会計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介護保険事業会計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12</v>
      </c>
      <c r="BF35" s="366"/>
      <c r="BG35" s="365" t="str">
        <f>IF('各会計、関係団体の財政状況及び健全化判断比率'!B36="","",'各会計、関係団体の財政状況及び健全化判断比率'!B36)</f>
        <v>公共下水道事業会計</v>
      </c>
      <c r="BH35" s="365"/>
      <c r="BI35" s="365"/>
      <c r="BJ35" s="365"/>
      <c r="BK35" s="365"/>
      <c r="BL35" s="365"/>
      <c r="BM35" s="365"/>
      <c r="BN35" s="365"/>
      <c r="BO35" s="365"/>
      <c r="BP35" s="365"/>
      <c r="BQ35" s="365"/>
      <c r="BR35" s="365"/>
      <c r="BS35" s="365"/>
      <c r="BT35" s="365"/>
      <c r="BU35" s="365"/>
      <c r="BV35" s="193"/>
      <c r="BW35" s="366">
        <f t="shared" ref="BW35:BW43" si="2">IF(BY35="","",BW34+1)</f>
        <v>17</v>
      </c>
      <c r="BX35" s="366"/>
      <c r="BY35" s="365" t="str">
        <f>IF('各会計、関係団体の財政状況及び健全化判断比率'!B69="","",'各会計、関係団体の財政状況及び健全化判断比率'!B69)</f>
        <v>愛媛県市町総合事務組合</v>
      </c>
      <c r="BZ35" s="365"/>
      <c r="CA35" s="365"/>
      <c r="CB35" s="365"/>
      <c r="CC35" s="365"/>
      <c r="CD35" s="365"/>
      <c r="CE35" s="365"/>
      <c r="CF35" s="365"/>
      <c r="CG35" s="365"/>
      <c r="CH35" s="365"/>
      <c r="CI35" s="365"/>
      <c r="CJ35" s="365"/>
      <c r="CK35" s="365"/>
      <c r="CL35" s="365"/>
      <c r="CM35" s="365"/>
      <c r="CN35" s="193"/>
      <c r="CO35" s="366">
        <f t="shared" ref="CO35:CO43" si="3">IF(CQ35="","",CO34+1)</f>
        <v>26</v>
      </c>
      <c r="CP35" s="366"/>
      <c r="CQ35" s="365" t="str">
        <f>IF('各会計、関係団体の財政状況及び健全化判断比率'!BS8="","",'各会計、関係団体の財政状況及び健全化判断比率'!BS8)</f>
        <v>株式会社いきなスポレク</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へき地出張診療所事業会計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介護サービス事業会計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13</v>
      </c>
      <c r="BF36" s="366"/>
      <c r="BG36" s="365" t="str">
        <f>IF('各会計、関係団体の財政状況及び健全化判断比率'!B37="","",'各会計、関係団体の財政状況及び健全化判断比率'!B37)</f>
        <v>農業集落排水事業会計</v>
      </c>
      <c r="BH36" s="365"/>
      <c r="BI36" s="365"/>
      <c r="BJ36" s="365"/>
      <c r="BK36" s="365"/>
      <c r="BL36" s="365"/>
      <c r="BM36" s="365"/>
      <c r="BN36" s="365"/>
      <c r="BO36" s="365"/>
      <c r="BP36" s="365"/>
      <c r="BQ36" s="365"/>
      <c r="BR36" s="365"/>
      <c r="BS36" s="365"/>
      <c r="BT36" s="365"/>
      <c r="BU36" s="365"/>
      <c r="BV36" s="193"/>
      <c r="BW36" s="366">
        <f t="shared" si="2"/>
        <v>18</v>
      </c>
      <c r="BX36" s="366"/>
      <c r="BY36" s="365" t="str">
        <f>IF('各会計、関係団体の財政状況及び健全化判断比率'!B70="","",'各会計、関係団体の財政状況及び健全化判断比率'!B70)</f>
        <v>愛媛県市町総合事務組合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7</v>
      </c>
      <c r="V37" s="366"/>
      <c r="W37" s="365" t="str">
        <f>IF('各会計、関係団体の財政状況及び健全化判断比率'!B31="","",'各会計、関係団体の財政状況及び健全化判断比率'!B31)</f>
        <v>国民健康保険診療所事業会計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f t="shared" si="1"/>
        <v>14</v>
      </c>
      <c r="BF37" s="366"/>
      <c r="BG37" s="365" t="str">
        <f>IF('各会計、関係団体の財政状況及び健全化判断比率'!B38="","",'各会計、関係団体の財政状況及び健全化判断比率'!B38)</f>
        <v>浄化槽事業会計</v>
      </c>
      <c r="BH37" s="365"/>
      <c r="BI37" s="365"/>
      <c r="BJ37" s="365"/>
      <c r="BK37" s="365"/>
      <c r="BL37" s="365"/>
      <c r="BM37" s="365"/>
      <c r="BN37" s="365"/>
      <c r="BO37" s="365"/>
      <c r="BP37" s="365"/>
      <c r="BQ37" s="365"/>
      <c r="BR37" s="365"/>
      <c r="BS37" s="365"/>
      <c r="BT37" s="365"/>
      <c r="BU37" s="365"/>
      <c r="BV37" s="193"/>
      <c r="BW37" s="366">
        <f t="shared" si="2"/>
        <v>19</v>
      </c>
      <c r="BX37" s="366"/>
      <c r="BY37" s="365" t="str">
        <f>IF('各会計、関係団体の財政状況及び健全化判断比率'!B71="","",'各会計、関係団体の財政状況及び健全化判断比率'!B71)</f>
        <v>愛媛県市町総合事務組合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f t="shared" si="4"/>
        <v>8</v>
      </c>
      <c r="V38" s="366"/>
      <c r="W38" s="365" t="str">
        <f>IF('各会計、関係団体の財政状況及び健全化判断比率'!B32="","",'各会計、関係団体の財政状況及び健全化判断比率'!B32)</f>
        <v>特別養護老人ホーム事業会計</v>
      </c>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f t="shared" si="1"/>
        <v>15</v>
      </c>
      <c r="BF38" s="366"/>
      <c r="BG38" s="365" t="str">
        <f>IF('各会計、関係団体の財政状況及び健全化判断比率'!B39="","",'各会計、関係団体の財政状況及び健全化判断比率'!B39)</f>
        <v>船舶事業会計</v>
      </c>
      <c r="BH38" s="365"/>
      <c r="BI38" s="365"/>
      <c r="BJ38" s="365"/>
      <c r="BK38" s="365"/>
      <c r="BL38" s="365"/>
      <c r="BM38" s="365"/>
      <c r="BN38" s="365"/>
      <c r="BO38" s="365"/>
      <c r="BP38" s="365"/>
      <c r="BQ38" s="365"/>
      <c r="BR38" s="365"/>
      <c r="BS38" s="365"/>
      <c r="BT38" s="365"/>
      <c r="BU38" s="365"/>
      <c r="BV38" s="193"/>
      <c r="BW38" s="366">
        <f t="shared" si="2"/>
        <v>20</v>
      </c>
      <c r="BX38" s="366"/>
      <c r="BY38" s="365" t="str">
        <f>IF('各会計、関係団体の財政状況及び健全化判断比率'!B72="","",'各会計、関係団体の財政状況及び健全化判断比率'!B72)</f>
        <v>愛媛県市町総合事務組合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f t="shared" si="4"/>
        <v>9</v>
      </c>
      <c r="V39" s="366"/>
      <c r="W39" s="365" t="str">
        <f>IF('各会計、関係団体の財政状況及び健全化判断比率'!B33="","",'各会計、関係団体の財政状況及び健全化判断比率'!B33)</f>
        <v>後期高齢者医療事業会計</v>
      </c>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21</v>
      </c>
      <c r="BX39" s="366"/>
      <c r="BY39" s="365" t="str">
        <f>IF('各会計、関係団体の財政状況及び健全化判断比率'!B73="","",'各会計、関係団体の財政状況及び健全化判断比率'!B73)</f>
        <v>愛媛県市町総合事務組合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22</v>
      </c>
      <c r="BX40" s="366"/>
      <c r="BY40" s="365" t="str">
        <f>IF('各会計、関係団体の財政状況及び健全化判断比率'!B74="","",'各会計、関係団体の財政状況及び健全化判断比率'!B74)</f>
        <v>愛媛地方税滞納整理機構</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23</v>
      </c>
      <c r="BX41" s="366"/>
      <c r="BY41" s="365" t="str">
        <f>IF('各会計、関係団体の財政状況及び健全化判断比率'!B75="","",'各会計、関係団体の財政状況及び健全化判断比率'!B75)</f>
        <v>愛媛県後期高齢者医療広域連合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24</v>
      </c>
      <c r="BX42" s="366"/>
      <c r="BY42" s="365" t="str">
        <f>IF('各会計、関係団体の財政状況及び健全化判断比率'!B76="","",'各会計、関係団体の財政状況及び健全化判断比率'!B76)</f>
        <v>愛媛県後期高齢者医療広域連合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dRXvFbvNyIJdDTiBLMbKoEcSz/P7zjNKbYtl6Wu9EL3dY3nRqVv7d/0gKWvQ/qVT0JJvC0k219TvJbvCj3ZyBw==" saltValue="ddEA6BwJgTRRf8HrUKxL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1" sqref="B1"/>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217</v>
      </c>
      <c r="C5" s="703"/>
      <c r="D5" s="703"/>
      <c r="E5" s="703"/>
      <c r="F5" s="703"/>
      <c r="G5" s="703"/>
      <c r="H5" s="703"/>
      <c r="I5" s="703"/>
      <c r="J5" s="703"/>
      <c r="K5" s="703"/>
      <c r="L5" s="703"/>
      <c r="M5" s="703"/>
      <c r="N5" s="703"/>
      <c r="O5" s="703"/>
      <c r="P5" s="703"/>
      <c r="Q5" s="704"/>
      <c r="R5" s="668">
        <v>595657</v>
      </c>
      <c r="S5" s="669"/>
      <c r="T5" s="669"/>
      <c r="U5" s="669"/>
      <c r="V5" s="669"/>
      <c r="W5" s="669"/>
      <c r="X5" s="669"/>
      <c r="Y5" s="715"/>
      <c r="Z5" s="733">
        <v>9</v>
      </c>
      <c r="AA5" s="733"/>
      <c r="AB5" s="733"/>
      <c r="AC5" s="733"/>
      <c r="AD5" s="734">
        <v>595657</v>
      </c>
      <c r="AE5" s="734"/>
      <c r="AF5" s="734"/>
      <c r="AG5" s="734"/>
      <c r="AH5" s="734"/>
      <c r="AI5" s="734"/>
      <c r="AJ5" s="734"/>
      <c r="AK5" s="734"/>
      <c r="AL5" s="716">
        <v>14.7</v>
      </c>
      <c r="AM5" s="685"/>
      <c r="AN5" s="685"/>
      <c r="AO5" s="717"/>
      <c r="AP5" s="702" t="s">
        <v>218</v>
      </c>
      <c r="AQ5" s="703"/>
      <c r="AR5" s="703"/>
      <c r="AS5" s="703"/>
      <c r="AT5" s="703"/>
      <c r="AU5" s="703"/>
      <c r="AV5" s="703"/>
      <c r="AW5" s="703"/>
      <c r="AX5" s="703"/>
      <c r="AY5" s="703"/>
      <c r="AZ5" s="703"/>
      <c r="BA5" s="703"/>
      <c r="BB5" s="703"/>
      <c r="BC5" s="703"/>
      <c r="BD5" s="703"/>
      <c r="BE5" s="703"/>
      <c r="BF5" s="704"/>
      <c r="BG5" s="609">
        <v>595657</v>
      </c>
      <c r="BH5" s="610"/>
      <c r="BI5" s="610"/>
      <c r="BJ5" s="610"/>
      <c r="BK5" s="610"/>
      <c r="BL5" s="610"/>
      <c r="BM5" s="610"/>
      <c r="BN5" s="611"/>
      <c r="BO5" s="665">
        <v>100</v>
      </c>
      <c r="BP5" s="665"/>
      <c r="BQ5" s="665"/>
      <c r="BR5" s="665"/>
      <c r="BS5" s="666" t="s">
        <v>219</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220</v>
      </c>
      <c r="CS5" s="721"/>
      <c r="CT5" s="721"/>
      <c r="CU5" s="721"/>
      <c r="CV5" s="721"/>
      <c r="CW5" s="721"/>
      <c r="CX5" s="721"/>
      <c r="CY5" s="722"/>
      <c r="CZ5" s="720" t="s">
        <v>211</v>
      </c>
      <c r="DA5" s="721"/>
      <c r="DB5" s="721"/>
      <c r="DC5" s="722"/>
      <c r="DD5" s="720" t="s">
        <v>221</v>
      </c>
      <c r="DE5" s="721"/>
      <c r="DF5" s="721"/>
      <c r="DG5" s="721"/>
      <c r="DH5" s="721"/>
      <c r="DI5" s="721"/>
      <c r="DJ5" s="721"/>
      <c r="DK5" s="721"/>
      <c r="DL5" s="721"/>
      <c r="DM5" s="721"/>
      <c r="DN5" s="721"/>
      <c r="DO5" s="721"/>
      <c r="DP5" s="722"/>
      <c r="DQ5" s="720" t="s">
        <v>222</v>
      </c>
      <c r="DR5" s="721"/>
      <c r="DS5" s="721"/>
      <c r="DT5" s="721"/>
      <c r="DU5" s="721"/>
      <c r="DV5" s="721"/>
      <c r="DW5" s="721"/>
      <c r="DX5" s="721"/>
      <c r="DY5" s="721"/>
      <c r="DZ5" s="721"/>
      <c r="EA5" s="721"/>
      <c r="EB5" s="721"/>
      <c r="EC5" s="722"/>
    </row>
    <row r="6" spans="2:143" ht="11.25" customHeight="1">
      <c r="B6" s="606" t="s">
        <v>223</v>
      </c>
      <c r="C6" s="607"/>
      <c r="D6" s="607"/>
      <c r="E6" s="607"/>
      <c r="F6" s="607"/>
      <c r="G6" s="607"/>
      <c r="H6" s="607"/>
      <c r="I6" s="607"/>
      <c r="J6" s="607"/>
      <c r="K6" s="607"/>
      <c r="L6" s="607"/>
      <c r="M6" s="607"/>
      <c r="N6" s="607"/>
      <c r="O6" s="607"/>
      <c r="P6" s="607"/>
      <c r="Q6" s="608"/>
      <c r="R6" s="609">
        <v>25472</v>
      </c>
      <c r="S6" s="610"/>
      <c r="T6" s="610"/>
      <c r="U6" s="610"/>
      <c r="V6" s="610"/>
      <c r="W6" s="610"/>
      <c r="X6" s="610"/>
      <c r="Y6" s="611"/>
      <c r="Z6" s="665">
        <v>0.4</v>
      </c>
      <c r="AA6" s="665"/>
      <c r="AB6" s="665"/>
      <c r="AC6" s="665"/>
      <c r="AD6" s="666">
        <v>25472</v>
      </c>
      <c r="AE6" s="666"/>
      <c r="AF6" s="666"/>
      <c r="AG6" s="666"/>
      <c r="AH6" s="666"/>
      <c r="AI6" s="666"/>
      <c r="AJ6" s="666"/>
      <c r="AK6" s="666"/>
      <c r="AL6" s="612">
        <v>0.6</v>
      </c>
      <c r="AM6" s="613"/>
      <c r="AN6" s="613"/>
      <c r="AO6" s="667"/>
      <c r="AP6" s="606" t="s">
        <v>224</v>
      </c>
      <c r="AQ6" s="607"/>
      <c r="AR6" s="607"/>
      <c r="AS6" s="607"/>
      <c r="AT6" s="607"/>
      <c r="AU6" s="607"/>
      <c r="AV6" s="607"/>
      <c r="AW6" s="607"/>
      <c r="AX6" s="607"/>
      <c r="AY6" s="607"/>
      <c r="AZ6" s="607"/>
      <c r="BA6" s="607"/>
      <c r="BB6" s="607"/>
      <c r="BC6" s="607"/>
      <c r="BD6" s="607"/>
      <c r="BE6" s="607"/>
      <c r="BF6" s="608"/>
      <c r="BG6" s="609">
        <v>595657</v>
      </c>
      <c r="BH6" s="610"/>
      <c r="BI6" s="610"/>
      <c r="BJ6" s="610"/>
      <c r="BK6" s="610"/>
      <c r="BL6" s="610"/>
      <c r="BM6" s="610"/>
      <c r="BN6" s="611"/>
      <c r="BO6" s="665">
        <v>100</v>
      </c>
      <c r="BP6" s="665"/>
      <c r="BQ6" s="665"/>
      <c r="BR6" s="665"/>
      <c r="BS6" s="666" t="s">
        <v>121</v>
      </c>
      <c r="BT6" s="666"/>
      <c r="BU6" s="666"/>
      <c r="BV6" s="666"/>
      <c r="BW6" s="666"/>
      <c r="BX6" s="666"/>
      <c r="BY6" s="666"/>
      <c r="BZ6" s="666"/>
      <c r="CA6" s="666"/>
      <c r="CB6" s="707"/>
      <c r="CD6" s="674" t="s">
        <v>225</v>
      </c>
      <c r="CE6" s="675"/>
      <c r="CF6" s="675"/>
      <c r="CG6" s="675"/>
      <c r="CH6" s="675"/>
      <c r="CI6" s="675"/>
      <c r="CJ6" s="675"/>
      <c r="CK6" s="675"/>
      <c r="CL6" s="675"/>
      <c r="CM6" s="675"/>
      <c r="CN6" s="675"/>
      <c r="CO6" s="675"/>
      <c r="CP6" s="675"/>
      <c r="CQ6" s="676"/>
      <c r="CR6" s="609">
        <v>66212</v>
      </c>
      <c r="CS6" s="610"/>
      <c r="CT6" s="610"/>
      <c r="CU6" s="610"/>
      <c r="CV6" s="610"/>
      <c r="CW6" s="610"/>
      <c r="CX6" s="610"/>
      <c r="CY6" s="611"/>
      <c r="CZ6" s="716">
        <v>1</v>
      </c>
      <c r="DA6" s="685"/>
      <c r="DB6" s="685"/>
      <c r="DC6" s="719"/>
      <c r="DD6" s="597" t="s">
        <v>219</v>
      </c>
      <c r="DE6" s="610"/>
      <c r="DF6" s="610"/>
      <c r="DG6" s="610"/>
      <c r="DH6" s="610"/>
      <c r="DI6" s="610"/>
      <c r="DJ6" s="610"/>
      <c r="DK6" s="610"/>
      <c r="DL6" s="610"/>
      <c r="DM6" s="610"/>
      <c r="DN6" s="610"/>
      <c r="DO6" s="610"/>
      <c r="DP6" s="611"/>
      <c r="DQ6" s="597">
        <v>66212</v>
      </c>
      <c r="DR6" s="610"/>
      <c r="DS6" s="610"/>
      <c r="DT6" s="610"/>
      <c r="DU6" s="610"/>
      <c r="DV6" s="610"/>
      <c r="DW6" s="610"/>
      <c r="DX6" s="610"/>
      <c r="DY6" s="610"/>
      <c r="DZ6" s="610"/>
      <c r="EA6" s="610"/>
      <c r="EB6" s="610"/>
      <c r="EC6" s="646"/>
    </row>
    <row r="7" spans="2:143" ht="11.25" customHeight="1">
      <c r="B7" s="606" t="s">
        <v>226</v>
      </c>
      <c r="C7" s="607"/>
      <c r="D7" s="607"/>
      <c r="E7" s="607"/>
      <c r="F7" s="607"/>
      <c r="G7" s="607"/>
      <c r="H7" s="607"/>
      <c r="I7" s="607"/>
      <c r="J7" s="607"/>
      <c r="K7" s="607"/>
      <c r="L7" s="607"/>
      <c r="M7" s="607"/>
      <c r="N7" s="607"/>
      <c r="O7" s="607"/>
      <c r="P7" s="607"/>
      <c r="Q7" s="608"/>
      <c r="R7" s="609">
        <v>1535</v>
      </c>
      <c r="S7" s="610"/>
      <c r="T7" s="610"/>
      <c r="U7" s="610"/>
      <c r="V7" s="610"/>
      <c r="W7" s="610"/>
      <c r="X7" s="610"/>
      <c r="Y7" s="611"/>
      <c r="Z7" s="665">
        <v>0</v>
      </c>
      <c r="AA7" s="665"/>
      <c r="AB7" s="665"/>
      <c r="AC7" s="665"/>
      <c r="AD7" s="666">
        <v>1535</v>
      </c>
      <c r="AE7" s="666"/>
      <c r="AF7" s="666"/>
      <c r="AG7" s="666"/>
      <c r="AH7" s="666"/>
      <c r="AI7" s="666"/>
      <c r="AJ7" s="666"/>
      <c r="AK7" s="666"/>
      <c r="AL7" s="612">
        <v>0</v>
      </c>
      <c r="AM7" s="613"/>
      <c r="AN7" s="613"/>
      <c r="AO7" s="667"/>
      <c r="AP7" s="606" t="s">
        <v>227</v>
      </c>
      <c r="AQ7" s="607"/>
      <c r="AR7" s="607"/>
      <c r="AS7" s="607"/>
      <c r="AT7" s="607"/>
      <c r="AU7" s="607"/>
      <c r="AV7" s="607"/>
      <c r="AW7" s="607"/>
      <c r="AX7" s="607"/>
      <c r="AY7" s="607"/>
      <c r="AZ7" s="607"/>
      <c r="BA7" s="607"/>
      <c r="BB7" s="607"/>
      <c r="BC7" s="607"/>
      <c r="BD7" s="607"/>
      <c r="BE7" s="607"/>
      <c r="BF7" s="608"/>
      <c r="BG7" s="609">
        <v>281355</v>
      </c>
      <c r="BH7" s="610"/>
      <c r="BI7" s="610"/>
      <c r="BJ7" s="610"/>
      <c r="BK7" s="610"/>
      <c r="BL7" s="610"/>
      <c r="BM7" s="610"/>
      <c r="BN7" s="611"/>
      <c r="BO7" s="665">
        <v>47.2</v>
      </c>
      <c r="BP7" s="665"/>
      <c r="BQ7" s="665"/>
      <c r="BR7" s="665"/>
      <c r="BS7" s="666" t="s">
        <v>121</v>
      </c>
      <c r="BT7" s="666"/>
      <c r="BU7" s="666"/>
      <c r="BV7" s="666"/>
      <c r="BW7" s="666"/>
      <c r="BX7" s="666"/>
      <c r="BY7" s="666"/>
      <c r="BZ7" s="666"/>
      <c r="CA7" s="666"/>
      <c r="CB7" s="707"/>
      <c r="CD7" s="647" t="s">
        <v>228</v>
      </c>
      <c r="CE7" s="644"/>
      <c r="CF7" s="644"/>
      <c r="CG7" s="644"/>
      <c r="CH7" s="644"/>
      <c r="CI7" s="644"/>
      <c r="CJ7" s="644"/>
      <c r="CK7" s="644"/>
      <c r="CL7" s="644"/>
      <c r="CM7" s="644"/>
      <c r="CN7" s="644"/>
      <c r="CO7" s="644"/>
      <c r="CP7" s="644"/>
      <c r="CQ7" s="645"/>
      <c r="CR7" s="609">
        <v>1347425</v>
      </c>
      <c r="CS7" s="610"/>
      <c r="CT7" s="610"/>
      <c r="CU7" s="610"/>
      <c r="CV7" s="610"/>
      <c r="CW7" s="610"/>
      <c r="CX7" s="610"/>
      <c r="CY7" s="611"/>
      <c r="CZ7" s="665">
        <v>20.8</v>
      </c>
      <c r="DA7" s="665"/>
      <c r="DB7" s="665"/>
      <c r="DC7" s="665"/>
      <c r="DD7" s="597">
        <v>175785</v>
      </c>
      <c r="DE7" s="610"/>
      <c r="DF7" s="610"/>
      <c r="DG7" s="610"/>
      <c r="DH7" s="610"/>
      <c r="DI7" s="610"/>
      <c r="DJ7" s="610"/>
      <c r="DK7" s="610"/>
      <c r="DL7" s="610"/>
      <c r="DM7" s="610"/>
      <c r="DN7" s="610"/>
      <c r="DO7" s="610"/>
      <c r="DP7" s="611"/>
      <c r="DQ7" s="597">
        <v>964605</v>
      </c>
      <c r="DR7" s="610"/>
      <c r="DS7" s="610"/>
      <c r="DT7" s="610"/>
      <c r="DU7" s="610"/>
      <c r="DV7" s="610"/>
      <c r="DW7" s="610"/>
      <c r="DX7" s="610"/>
      <c r="DY7" s="610"/>
      <c r="DZ7" s="610"/>
      <c r="EA7" s="610"/>
      <c r="EB7" s="610"/>
      <c r="EC7" s="646"/>
    </row>
    <row r="8" spans="2:143" ht="11.25" customHeight="1">
      <c r="B8" s="606" t="s">
        <v>229</v>
      </c>
      <c r="C8" s="607"/>
      <c r="D8" s="607"/>
      <c r="E8" s="607"/>
      <c r="F8" s="607"/>
      <c r="G8" s="607"/>
      <c r="H8" s="607"/>
      <c r="I8" s="607"/>
      <c r="J8" s="607"/>
      <c r="K8" s="607"/>
      <c r="L8" s="607"/>
      <c r="M8" s="607"/>
      <c r="N8" s="607"/>
      <c r="O8" s="607"/>
      <c r="P8" s="607"/>
      <c r="Q8" s="608"/>
      <c r="R8" s="609">
        <v>3005</v>
      </c>
      <c r="S8" s="610"/>
      <c r="T8" s="610"/>
      <c r="U8" s="610"/>
      <c r="V8" s="610"/>
      <c r="W8" s="610"/>
      <c r="X8" s="610"/>
      <c r="Y8" s="611"/>
      <c r="Z8" s="665">
        <v>0</v>
      </c>
      <c r="AA8" s="665"/>
      <c r="AB8" s="665"/>
      <c r="AC8" s="665"/>
      <c r="AD8" s="666">
        <v>3005</v>
      </c>
      <c r="AE8" s="666"/>
      <c r="AF8" s="666"/>
      <c r="AG8" s="666"/>
      <c r="AH8" s="666"/>
      <c r="AI8" s="666"/>
      <c r="AJ8" s="666"/>
      <c r="AK8" s="666"/>
      <c r="AL8" s="612">
        <v>0.1</v>
      </c>
      <c r="AM8" s="613"/>
      <c r="AN8" s="613"/>
      <c r="AO8" s="667"/>
      <c r="AP8" s="606" t="s">
        <v>230</v>
      </c>
      <c r="AQ8" s="607"/>
      <c r="AR8" s="607"/>
      <c r="AS8" s="607"/>
      <c r="AT8" s="607"/>
      <c r="AU8" s="607"/>
      <c r="AV8" s="607"/>
      <c r="AW8" s="607"/>
      <c r="AX8" s="607"/>
      <c r="AY8" s="607"/>
      <c r="AZ8" s="607"/>
      <c r="BA8" s="607"/>
      <c r="BB8" s="607"/>
      <c r="BC8" s="607"/>
      <c r="BD8" s="607"/>
      <c r="BE8" s="607"/>
      <c r="BF8" s="608"/>
      <c r="BG8" s="609">
        <v>10573</v>
      </c>
      <c r="BH8" s="610"/>
      <c r="BI8" s="610"/>
      <c r="BJ8" s="610"/>
      <c r="BK8" s="610"/>
      <c r="BL8" s="610"/>
      <c r="BM8" s="610"/>
      <c r="BN8" s="611"/>
      <c r="BO8" s="665">
        <v>1.8</v>
      </c>
      <c r="BP8" s="665"/>
      <c r="BQ8" s="665"/>
      <c r="BR8" s="665"/>
      <c r="BS8" s="597" t="s">
        <v>219</v>
      </c>
      <c r="BT8" s="610"/>
      <c r="BU8" s="610"/>
      <c r="BV8" s="610"/>
      <c r="BW8" s="610"/>
      <c r="BX8" s="610"/>
      <c r="BY8" s="610"/>
      <c r="BZ8" s="610"/>
      <c r="CA8" s="610"/>
      <c r="CB8" s="646"/>
      <c r="CD8" s="647" t="s">
        <v>231</v>
      </c>
      <c r="CE8" s="644"/>
      <c r="CF8" s="644"/>
      <c r="CG8" s="644"/>
      <c r="CH8" s="644"/>
      <c r="CI8" s="644"/>
      <c r="CJ8" s="644"/>
      <c r="CK8" s="644"/>
      <c r="CL8" s="644"/>
      <c r="CM8" s="644"/>
      <c r="CN8" s="644"/>
      <c r="CO8" s="644"/>
      <c r="CP8" s="644"/>
      <c r="CQ8" s="645"/>
      <c r="CR8" s="609">
        <v>1160906</v>
      </c>
      <c r="CS8" s="610"/>
      <c r="CT8" s="610"/>
      <c r="CU8" s="610"/>
      <c r="CV8" s="610"/>
      <c r="CW8" s="610"/>
      <c r="CX8" s="610"/>
      <c r="CY8" s="611"/>
      <c r="CZ8" s="665">
        <v>17.899999999999999</v>
      </c>
      <c r="DA8" s="665"/>
      <c r="DB8" s="665"/>
      <c r="DC8" s="665"/>
      <c r="DD8" s="597">
        <v>31547</v>
      </c>
      <c r="DE8" s="610"/>
      <c r="DF8" s="610"/>
      <c r="DG8" s="610"/>
      <c r="DH8" s="610"/>
      <c r="DI8" s="610"/>
      <c r="DJ8" s="610"/>
      <c r="DK8" s="610"/>
      <c r="DL8" s="610"/>
      <c r="DM8" s="610"/>
      <c r="DN8" s="610"/>
      <c r="DO8" s="610"/>
      <c r="DP8" s="611"/>
      <c r="DQ8" s="597">
        <v>854285</v>
      </c>
      <c r="DR8" s="610"/>
      <c r="DS8" s="610"/>
      <c r="DT8" s="610"/>
      <c r="DU8" s="610"/>
      <c r="DV8" s="610"/>
      <c r="DW8" s="610"/>
      <c r="DX8" s="610"/>
      <c r="DY8" s="610"/>
      <c r="DZ8" s="610"/>
      <c r="EA8" s="610"/>
      <c r="EB8" s="610"/>
      <c r="EC8" s="646"/>
    </row>
    <row r="9" spans="2:143" ht="11.25" customHeight="1">
      <c r="B9" s="606" t="s">
        <v>232</v>
      </c>
      <c r="C9" s="607"/>
      <c r="D9" s="607"/>
      <c r="E9" s="607"/>
      <c r="F9" s="607"/>
      <c r="G9" s="607"/>
      <c r="H9" s="607"/>
      <c r="I9" s="607"/>
      <c r="J9" s="607"/>
      <c r="K9" s="607"/>
      <c r="L9" s="607"/>
      <c r="M9" s="607"/>
      <c r="N9" s="607"/>
      <c r="O9" s="607"/>
      <c r="P9" s="607"/>
      <c r="Q9" s="608"/>
      <c r="R9" s="609">
        <v>3299</v>
      </c>
      <c r="S9" s="610"/>
      <c r="T9" s="610"/>
      <c r="U9" s="610"/>
      <c r="V9" s="610"/>
      <c r="W9" s="610"/>
      <c r="X9" s="610"/>
      <c r="Y9" s="611"/>
      <c r="Z9" s="665">
        <v>0</v>
      </c>
      <c r="AA9" s="665"/>
      <c r="AB9" s="665"/>
      <c r="AC9" s="665"/>
      <c r="AD9" s="666">
        <v>3299</v>
      </c>
      <c r="AE9" s="666"/>
      <c r="AF9" s="666"/>
      <c r="AG9" s="666"/>
      <c r="AH9" s="666"/>
      <c r="AI9" s="666"/>
      <c r="AJ9" s="666"/>
      <c r="AK9" s="666"/>
      <c r="AL9" s="612">
        <v>0.1</v>
      </c>
      <c r="AM9" s="613"/>
      <c r="AN9" s="613"/>
      <c r="AO9" s="667"/>
      <c r="AP9" s="606" t="s">
        <v>233</v>
      </c>
      <c r="AQ9" s="607"/>
      <c r="AR9" s="607"/>
      <c r="AS9" s="607"/>
      <c r="AT9" s="607"/>
      <c r="AU9" s="607"/>
      <c r="AV9" s="607"/>
      <c r="AW9" s="607"/>
      <c r="AX9" s="607"/>
      <c r="AY9" s="607"/>
      <c r="AZ9" s="607"/>
      <c r="BA9" s="607"/>
      <c r="BB9" s="607"/>
      <c r="BC9" s="607"/>
      <c r="BD9" s="607"/>
      <c r="BE9" s="607"/>
      <c r="BF9" s="608"/>
      <c r="BG9" s="609">
        <v>220777</v>
      </c>
      <c r="BH9" s="610"/>
      <c r="BI9" s="610"/>
      <c r="BJ9" s="610"/>
      <c r="BK9" s="610"/>
      <c r="BL9" s="610"/>
      <c r="BM9" s="610"/>
      <c r="BN9" s="611"/>
      <c r="BO9" s="665">
        <v>37.1</v>
      </c>
      <c r="BP9" s="665"/>
      <c r="BQ9" s="665"/>
      <c r="BR9" s="665"/>
      <c r="BS9" s="597" t="s">
        <v>219</v>
      </c>
      <c r="BT9" s="610"/>
      <c r="BU9" s="610"/>
      <c r="BV9" s="610"/>
      <c r="BW9" s="610"/>
      <c r="BX9" s="610"/>
      <c r="BY9" s="610"/>
      <c r="BZ9" s="610"/>
      <c r="CA9" s="610"/>
      <c r="CB9" s="646"/>
      <c r="CD9" s="647" t="s">
        <v>234</v>
      </c>
      <c r="CE9" s="644"/>
      <c r="CF9" s="644"/>
      <c r="CG9" s="644"/>
      <c r="CH9" s="644"/>
      <c r="CI9" s="644"/>
      <c r="CJ9" s="644"/>
      <c r="CK9" s="644"/>
      <c r="CL9" s="644"/>
      <c r="CM9" s="644"/>
      <c r="CN9" s="644"/>
      <c r="CO9" s="644"/>
      <c r="CP9" s="644"/>
      <c r="CQ9" s="645"/>
      <c r="CR9" s="609">
        <v>555483</v>
      </c>
      <c r="CS9" s="610"/>
      <c r="CT9" s="610"/>
      <c r="CU9" s="610"/>
      <c r="CV9" s="610"/>
      <c r="CW9" s="610"/>
      <c r="CX9" s="610"/>
      <c r="CY9" s="611"/>
      <c r="CZ9" s="665">
        <v>8.6</v>
      </c>
      <c r="DA9" s="665"/>
      <c r="DB9" s="665"/>
      <c r="DC9" s="665"/>
      <c r="DD9" s="597">
        <v>99064</v>
      </c>
      <c r="DE9" s="610"/>
      <c r="DF9" s="610"/>
      <c r="DG9" s="610"/>
      <c r="DH9" s="610"/>
      <c r="DI9" s="610"/>
      <c r="DJ9" s="610"/>
      <c r="DK9" s="610"/>
      <c r="DL9" s="610"/>
      <c r="DM9" s="610"/>
      <c r="DN9" s="610"/>
      <c r="DO9" s="610"/>
      <c r="DP9" s="611"/>
      <c r="DQ9" s="597">
        <v>408580</v>
      </c>
      <c r="DR9" s="610"/>
      <c r="DS9" s="610"/>
      <c r="DT9" s="610"/>
      <c r="DU9" s="610"/>
      <c r="DV9" s="610"/>
      <c r="DW9" s="610"/>
      <c r="DX9" s="610"/>
      <c r="DY9" s="610"/>
      <c r="DZ9" s="610"/>
      <c r="EA9" s="610"/>
      <c r="EB9" s="610"/>
      <c r="EC9" s="646"/>
    </row>
    <row r="10" spans="2:143" ht="11.25" customHeight="1">
      <c r="B10" s="606" t="s">
        <v>235</v>
      </c>
      <c r="C10" s="607"/>
      <c r="D10" s="607"/>
      <c r="E10" s="607"/>
      <c r="F10" s="607"/>
      <c r="G10" s="607"/>
      <c r="H10" s="607"/>
      <c r="I10" s="607"/>
      <c r="J10" s="607"/>
      <c r="K10" s="607"/>
      <c r="L10" s="607"/>
      <c r="M10" s="607"/>
      <c r="N10" s="607"/>
      <c r="O10" s="607"/>
      <c r="P10" s="607"/>
      <c r="Q10" s="608"/>
      <c r="R10" s="609" t="s">
        <v>121</v>
      </c>
      <c r="S10" s="610"/>
      <c r="T10" s="610"/>
      <c r="U10" s="610"/>
      <c r="V10" s="610"/>
      <c r="W10" s="610"/>
      <c r="X10" s="610"/>
      <c r="Y10" s="611"/>
      <c r="Z10" s="665" t="s">
        <v>219</v>
      </c>
      <c r="AA10" s="665"/>
      <c r="AB10" s="665"/>
      <c r="AC10" s="665"/>
      <c r="AD10" s="666" t="s">
        <v>219</v>
      </c>
      <c r="AE10" s="666"/>
      <c r="AF10" s="666"/>
      <c r="AG10" s="666"/>
      <c r="AH10" s="666"/>
      <c r="AI10" s="666"/>
      <c r="AJ10" s="666"/>
      <c r="AK10" s="666"/>
      <c r="AL10" s="612" t="s">
        <v>121</v>
      </c>
      <c r="AM10" s="613"/>
      <c r="AN10" s="613"/>
      <c r="AO10" s="667"/>
      <c r="AP10" s="606" t="s">
        <v>236</v>
      </c>
      <c r="AQ10" s="607"/>
      <c r="AR10" s="607"/>
      <c r="AS10" s="607"/>
      <c r="AT10" s="607"/>
      <c r="AU10" s="607"/>
      <c r="AV10" s="607"/>
      <c r="AW10" s="607"/>
      <c r="AX10" s="607"/>
      <c r="AY10" s="607"/>
      <c r="AZ10" s="607"/>
      <c r="BA10" s="607"/>
      <c r="BB10" s="607"/>
      <c r="BC10" s="607"/>
      <c r="BD10" s="607"/>
      <c r="BE10" s="607"/>
      <c r="BF10" s="608"/>
      <c r="BG10" s="609">
        <v>9510</v>
      </c>
      <c r="BH10" s="610"/>
      <c r="BI10" s="610"/>
      <c r="BJ10" s="610"/>
      <c r="BK10" s="610"/>
      <c r="BL10" s="610"/>
      <c r="BM10" s="610"/>
      <c r="BN10" s="611"/>
      <c r="BO10" s="665">
        <v>1.6</v>
      </c>
      <c r="BP10" s="665"/>
      <c r="BQ10" s="665"/>
      <c r="BR10" s="665"/>
      <c r="BS10" s="597" t="s">
        <v>219</v>
      </c>
      <c r="BT10" s="610"/>
      <c r="BU10" s="610"/>
      <c r="BV10" s="610"/>
      <c r="BW10" s="610"/>
      <c r="BX10" s="610"/>
      <c r="BY10" s="610"/>
      <c r="BZ10" s="610"/>
      <c r="CA10" s="610"/>
      <c r="CB10" s="646"/>
      <c r="CD10" s="647" t="s">
        <v>237</v>
      </c>
      <c r="CE10" s="644"/>
      <c r="CF10" s="644"/>
      <c r="CG10" s="644"/>
      <c r="CH10" s="644"/>
      <c r="CI10" s="644"/>
      <c r="CJ10" s="644"/>
      <c r="CK10" s="644"/>
      <c r="CL10" s="644"/>
      <c r="CM10" s="644"/>
      <c r="CN10" s="644"/>
      <c r="CO10" s="644"/>
      <c r="CP10" s="644"/>
      <c r="CQ10" s="645"/>
      <c r="CR10" s="609" t="s">
        <v>219</v>
      </c>
      <c r="CS10" s="610"/>
      <c r="CT10" s="610"/>
      <c r="CU10" s="610"/>
      <c r="CV10" s="610"/>
      <c r="CW10" s="610"/>
      <c r="CX10" s="610"/>
      <c r="CY10" s="611"/>
      <c r="CZ10" s="665" t="s">
        <v>219</v>
      </c>
      <c r="DA10" s="665"/>
      <c r="DB10" s="665"/>
      <c r="DC10" s="665"/>
      <c r="DD10" s="597" t="s">
        <v>219</v>
      </c>
      <c r="DE10" s="610"/>
      <c r="DF10" s="610"/>
      <c r="DG10" s="610"/>
      <c r="DH10" s="610"/>
      <c r="DI10" s="610"/>
      <c r="DJ10" s="610"/>
      <c r="DK10" s="610"/>
      <c r="DL10" s="610"/>
      <c r="DM10" s="610"/>
      <c r="DN10" s="610"/>
      <c r="DO10" s="610"/>
      <c r="DP10" s="611"/>
      <c r="DQ10" s="597" t="s">
        <v>219</v>
      </c>
      <c r="DR10" s="610"/>
      <c r="DS10" s="610"/>
      <c r="DT10" s="610"/>
      <c r="DU10" s="610"/>
      <c r="DV10" s="610"/>
      <c r="DW10" s="610"/>
      <c r="DX10" s="610"/>
      <c r="DY10" s="610"/>
      <c r="DZ10" s="610"/>
      <c r="EA10" s="610"/>
      <c r="EB10" s="610"/>
      <c r="EC10" s="646"/>
    </row>
    <row r="11" spans="2:143" ht="11.25" customHeight="1">
      <c r="B11" s="606" t="s">
        <v>238</v>
      </c>
      <c r="C11" s="607"/>
      <c r="D11" s="607"/>
      <c r="E11" s="607"/>
      <c r="F11" s="607"/>
      <c r="G11" s="607"/>
      <c r="H11" s="607"/>
      <c r="I11" s="607"/>
      <c r="J11" s="607"/>
      <c r="K11" s="607"/>
      <c r="L11" s="607"/>
      <c r="M11" s="607"/>
      <c r="N11" s="607"/>
      <c r="O11" s="607"/>
      <c r="P11" s="607"/>
      <c r="Q11" s="608"/>
      <c r="R11" s="609" t="s">
        <v>219</v>
      </c>
      <c r="S11" s="610"/>
      <c r="T11" s="610"/>
      <c r="U11" s="610"/>
      <c r="V11" s="610"/>
      <c r="W11" s="610"/>
      <c r="X11" s="610"/>
      <c r="Y11" s="611"/>
      <c r="Z11" s="665" t="s">
        <v>219</v>
      </c>
      <c r="AA11" s="665"/>
      <c r="AB11" s="665"/>
      <c r="AC11" s="665"/>
      <c r="AD11" s="666" t="s">
        <v>121</v>
      </c>
      <c r="AE11" s="666"/>
      <c r="AF11" s="666"/>
      <c r="AG11" s="666"/>
      <c r="AH11" s="666"/>
      <c r="AI11" s="666"/>
      <c r="AJ11" s="666"/>
      <c r="AK11" s="666"/>
      <c r="AL11" s="612" t="s">
        <v>121</v>
      </c>
      <c r="AM11" s="613"/>
      <c r="AN11" s="613"/>
      <c r="AO11" s="667"/>
      <c r="AP11" s="606" t="s">
        <v>239</v>
      </c>
      <c r="AQ11" s="607"/>
      <c r="AR11" s="607"/>
      <c r="AS11" s="607"/>
      <c r="AT11" s="607"/>
      <c r="AU11" s="607"/>
      <c r="AV11" s="607"/>
      <c r="AW11" s="607"/>
      <c r="AX11" s="607"/>
      <c r="AY11" s="607"/>
      <c r="AZ11" s="607"/>
      <c r="BA11" s="607"/>
      <c r="BB11" s="607"/>
      <c r="BC11" s="607"/>
      <c r="BD11" s="607"/>
      <c r="BE11" s="607"/>
      <c r="BF11" s="608"/>
      <c r="BG11" s="609">
        <v>40495</v>
      </c>
      <c r="BH11" s="610"/>
      <c r="BI11" s="610"/>
      <c r="BJ11" s="610"/>
      <c r="BK11" s="610"/>
      <c r="BL11" s="610"/>
      <c r="BM11" s="610"/>
      <c r="BN11" s="611"/>
      <c r="BO11" s="665">
        <v>6.8</v>
      </c>
      <c r="BP11" s="665"/>
      <c r="BQ11" s="665"/>
      <c r="BR11" s="665"/>
      <c r="BS11" s="597" t="s">
        <v>121</v>
      </c>
      <c r="BT11" s="610"/>
      <c r="BU11" s="610"/>
      <c r="BV11" s="610"/>
      <c r="BW11" s="610"/>
      <c r="BX11" s="610"/>
      <c r="BY11" s="610"/>
      <c r="BZ11" s="610"/>
      <c r="CA11" s="610"/>
      <c r="CB11" s="646"/>
      <c r="CD11" s="647" t="s">
        <v>240</v>
      </c>
      <c r="CE11" s="644"/>
      <c r="CF11" s="644"/>
      <c r="CG11" s="644"/>
      <c r="CH11" s="644"/>
      <c r="CI11" s="644"/>
      <c r="CJ11" s="644"/>
      <c r="CK11" s="644"/>
      <c r="CL11" s="644"/>
      <c r="CM11" s="644"/>
      <c r="CN11" s="644"/>
      <c r="CO11" s="644"/>
      <c r="CP11" s="644"/>
      <c r="CQ11" s="645"/>
      <c r="CR11" s="609">
        <v>455882</v>
      </c>
      <c r="CS11" s="610"/>
      <c r="CT11" s="610"/>
      <c r="CU11" s="610"/>
      <c r="CV11" s="610"/>
      <c r="CW11" s="610"/>
      <c r="CX11" s="610"/>
      <c r="CY11" s="611"/>
      <c r="CZ11" s="665">
        <v>7</v>
      </c>
      <c r="DA11" s="665"/>
      <c r="DB11" s="665"/>
      <c r="DC11" s="665"/>
      <c r="DD11" s="597">
        <v>298588</v>
      </c>
      <c r="DE11" s="610"/>
      <c r="DF11" s="610"/>
      <c r="DG11" s="610"/>
      <c r="DH11" s="610"/>
      <c r="DI11" s="610"/>
      <c r="DJ11" s="610"/>
      <c r="DK11" s="610"/>
      <c r="DL11" s="610"/>
      <c r="DM11" s="610"/>
      <c r="DN11" s="610"/>
      <c r="DO11" s="610"/>
      <c r="DP11" s="611"/>
      <c r="DQ11" s="597">
        <v>185139</v>
      </c>
      <c r="DR11" s="610"/>
      <c r="DS11" s="610"/>
      <c r="DT11" s="610"/>
      <c r="DU11" s="610"/>
      <c r="DV11" s="610"/>
      <c r="DW11" s="610"/>
      <c r="DX11" s="610"/>
      <c r="DY11" s="610"/>
      <c r="DZ11" s="610"/>
      <c r="EA11" s="610"/>
      <c r="EB11" s="610"/>
      <c r="EC11" s="646"/>
    </row>
    <row r="12" spans="2:143" ht="11.25" customHeight="1">
      <c r="B12" s="606" t="s">
        <v>241</v>
      </c>
      <c r="C12" s="607"/>
      <c r="D12" s="607"/>
      <c r="E12" s="607"/>
      <c r="F12" s="607"/>
      <c r="G12" s="607"/>
      <c r="H12" s="607"/>
      <c r="I12" s="607"/>
      <c r="J12" s="607"/>
      <c r="K12" s="607"/>
      <c r="L12" s="607"/>
      <c r="M12" s="607"/>
      <c r="N12" s="607"/>
      <c r="O12" s="607"/>
      <c r="P12" s="607"/>
      <c r="Q12" s="608"/>
      <c r="R12" s="609">
        <v>117986</v>
      </c>
      <c r="S12" s="610"/>
      <c r="T12" s="610"/>
      <c r="U12" s="610"/>
      <c r="V12" s="610"/>
      <c r="W12" s="610"/>
      <c r="X12" s="610"/>
      <c r="Y12" s="611"/>
      <c r="Z12" s="665">
        <v>1.8</v>
      </c>
      <c r="AA12" s="665"/>
      <c r="AB12" s="665"/>
      <c r="AC12" s="665"/>
      <c r="AD12" s="666">
        <v>117986</v>
      </c>
      <c r="AE12" s="666"/>
      <c r="AF12" s="666"/>
      <c r="AG12" s="666"/>
      <c r="AH12" s="666"/>
      <c r="AI12" s="666"/>
      <c r="AJ12" s="666"/>
      <c r="AK12" s="666"/>
      <c r="AL12" s="612">
        <v>2.9</v>
      </c>
      <c r="AM12" s="613"/>
      <c r="AN12" s="613"/>
      <c r="AO12" s="667"/>
      <c r="AP12" s="606" t="s">
        <v>242</v>
      </c>
      <c r="AQ12" s="607"/>
      <c r="AR12" s="607"/>
      <c r="AS12" s="607"/>
      <c r="AT12" s="607"/>
      <c r="AU12" s="607"/>
      <c r="AV12" s="607"/>
      <c r="AW12" s="607"/>
      <c r="AX12" s="607"/>
      <c r="AY12" s="607"/>
      <c r="AZ12" s="607"/>
      <c r="BA12" s="607"/>
      <c r="BB12" s="607"/>
      <c r="BC12" s="607"/>
      <c r="BD12" s="607"/>
      <c r="BE12" s="607"/>
      <c r="BF12" s="608"/>
      <c r="BG12" s="609">
        <v>264680</v>
      </c>
      <c r="BH12" s="610"/>
      <c r="BI12" s="610"/>
      <c r="BJ12" s="610"/>
      <c r="BK12" s="610"/>
      <c r="BL12" s="610"/>
      <c r="BM12" s="610"/>
      <c r="BN12" s="611"/>
      <c r="BO12" s="665">
        <v>44.4</v>
      </c>
      <c r="BP12" s="665"/>
      <c r="BQ12" s="665"/>
      <c r="BR12" s="665"/>
      <c r="BS12" s="597" t="s">
        <v>219</v>
      </c>
      <c r="BT12" s="610"/>
      <c r="BU12" s="610"/>
      <c r="BV12" s="610"/>
      <c r="BW12" s="610"/>
      <c r="BX12" s="610"/>
      <c r="BY12" s="610"/>
      <c r="BZ12" s="610"/>
      <c r="CA12" s="610"/>
      <c r="CB12" s="646"/>
      <c r="CD12" s="647" t="s">
        <v>243</v>
      </c>
      <c r="CE12" s="644"/>
      <c r="CF12" s="644"/>
      <c r="CG12" s="644"/>
      <c r="CH12" s="644"/>
      <c r="CI12" s="644"/>
      <c r="CJ12" s="644"/>
      <c r="CK12" s="644"/>
      <c r="CL12" s="644"/>
      <c r="CM12" s="644"/>
      <c r="CN12" s="644"/>
      <c r="CO12" s="644"/>
      <c r="CP12" s="644"/>
      <c r="CQ12" s="645"/>
      <c r="CR12" s="609">
        <v>104964</v>
      </c>
      <c r="CS12" s="610"/>
      <c r="CT12" s="610"/>
      <c r="CU12" s="610"/>
      <c r="CV12" s="610"/>
      <c r="CW12" s="610"/>
      <c r="CX12" s="610"/>
      <c r="CY12" s="611"/>
      <c r="CZ12" s="665">
        <v>1.6</v>
      </c>
      <c r="DA12" s="665"/>
      <c r="DB12" s="665"/>
      <c r="DC12" s="665"/>
      <c r="DD12" s="597">
        <v>3269</v>
      </c>
      <c r="DE12" s="610"/>
      <c r="DF12" s="610"/>
      <c r="DG12" s="610"/>
      <c r="DH12" s="610"/>
      <c r="DI12" s="610"/>
      <c r="DJ12" s="610"/>
      <c r="DK12" s="610"/>
      <c r="DL12" s="610"/>
      <c r="DM12" s="610"/>
      <c r="DN12" s="610"/>
      <c r="DO12" s="610"/>
      <c r="DP12" s="611"/>
      <c r="DQ12" s="597">
        <v>78875</v>
      </c>
      <c r="DR12" s="610"/>
      <c r="DS12" s="610"/>
      <c r="DT12" s="610"/>
      <c r="DU12" s="610"/>
      <c r="DV12" s="610"/>
      <c r="DW12" s="610"/>
      <c r="DX12" s="610"/>
      <c r="DY12" s="610"/>
      <c r="DZ12" s="610"/>
      <c r="EA12" s="610"/>
      <c r="EB12" s="610"/>
      <c r="EC12" s="646"/>
    </row>
    <row r="13" spans="2:143" ht="11.25" customHeight="1">
      <c r="B13" s="606" t="s">
        <v>244</v>
      </c>
      <c r="C13" s="607"/>
      <c r="D13" s="607"/>
      <c r="E13" s="607"/>
      <c r="F13" s="607"/>
      <c r="G13" s="607"/>
      <c r="H13" s="607"/>
      <c r="I13" s="607"/>
      <c r="J13" s="607"/>
      <c r="K13" s="607"/>
      <c r="L13" s="607"/>
      <c r="M13" s="607"/>
      <c r="N13" s="607"/>
      <c r="O13" s="607"/>
      <c r="P13" s="607"/>
      <c r="Q13" s="608"/>
      <c r="R13" s="609" t="s">
        <v>121</v>
      </c>
      <c r="S13" s="610"/>
      <c r="T13" s="610"/>
      <c r="U13" s="610"/>
      <c r="V13" s="610"/>
      <c r="W13" s="610"/>
      <c r="X13" s="610"/>
      <c r="Y13" s="611"/>
      <c r="Z13" s="665" t="s">
        <v>219</v>
      </c>
      <c r="AA13" s="665"/>
      <c r="AB13" s="665"/>
      <c r="AC13" s="665"/>
      <c r="AD13" s="666" t="s">
        <v>121</v>
      </c>
      <c r="AE13" s="666"/>
      <c r="AF13" s="666"/>
      <c r="AG13" s="666"/>
      <c r="AH13" s="666"/>
      <c r="AI13" s="666"/>
      <c r="AJ13" s="666"/>
      <c r="AK13" s="666"/>
      <c r="AL13" s="612" t="s">
        <v>219</v>
      </c>
      <c r="AM13" s="613"/>
      <c r="AN13" s="613"/>
      <c r="AO13" s="667"/>
      <c r="AP13" s="606" t="s">
        <v>245</v>
      </c>
      <c r="AQ13" s="607"/>
      <c r="AR13" s="607"/>
      <c r="AS13" s="607"/>
      <c r="AT13" s="607"/>
      <c r="AU13" s="607"/>
      <c r="AV13" s="607"/>
      <c r="AW13" s="607"/>
      <c r="AX13" s="607"/>
      <c r="AY13" s="607"/>
      <c r="AZ13" s="607"/>
      <c r="BA13" s="607"/>
      <c r="BB13" s="607"/>
      <c r="BC13" s="607"/>
      <c r="BD13" s="607"/>
      <c r="BE13" s="607"/>
      <c r="BF13" s="608"/>
      <c r="BG13" s="609">
        <v>264461</v>
      </c>
      <c r="BH13" s="610"/>
      <c r="BI13" s="610"/>
      <c r="BJ13" s="610"/>
      <c r="BK13" s="610"/>
      <c r="BL13" s="610"/>
      <c r="BM13" s="610"/>
      <c r="BN13" s="611"/>
      <c r="BO13" s="665">
        <v>44.4</v>
      </c>
      <c r="BP13" s="665"/>
      <c r="BQ13" s="665"/>
      <c r="BR13" s="665"/>
      <c r="BS13" s="597" t="s">
        <v>121</v>
      </c>
      <c r="BT13" s="610"/>
      <c r="BU13" s="610"/>
      <c r="BV13" s="610"/>
      <c r="BW13" s="610"/>
      <c r="BX13" s="610"/>
      <c r="BY13" s="610"/>
      <c r="BZ13" s="610"/>
      <c r="CA13" s="610"/>
      <c r="CB13" s="646"/>
      <c r="CD13" s="647" t="s">
        <v>246</v>
      </c>
      <c r="CE13" s="644"/>
      <c r="CF13" s="644"/>
      <c r="CG13" s="644"/>
      <c r="CH13" s="644"/>
      <c r="CI13" s="644"/>
      <c r="CJ13" s="644"/>
      <c r="CK13" s="644"/>
      <c r="CL13" s="644"/>
      <c r="CM13" s="644"/>
      <c r="CN13" s="644"/>
      <c r="CO13" s="644"/>
      <c r="CP13" s="644"/>
      <c r="CQ13" s="645"/>
      <c r="CR13" s="609">
        <v>867375</v>
      </c>
      <c r="CS13" s="610"/>
      <c r="CT13" s="610"/>
      <c r="CU13" s="610"/>
      <c r="CV13" s="610"/>
      <c r="CW13" s="610"/>
      <c r="CX13" s="610"/>
      <c r="CY13" s="611"/>
      <c r="CZ13" s="665">
        <v>13.4</v>
      </c>
      <c r="DA13" s="665"/>
      <c r="DB13" s="665"/>
      <c r="DC13" s="665"/>
      <c r="DD13" s="597">
        <v>484299</v>
      </c>
      <c r="DE13" s="610"/>
      <c r="DF13" s="610"/>
      <c r="DG13" s="610"/>
      <c r="DH13" s="610"/>
      <c r="DI13" s="610"/>
      <c r="DJ13" s="610"/>
      <c r="DK13" s="610"/>
      <c r="DL13" s="610"/>
      <c r="DM13" s="610"/>
      <c r="DN13" s="610"/>
      <c r="DO13" s="610"/>
      <c r="DP13" s="611"/>
      <c r="DQ13" s="597">
        <v>469397</v>
      </c>
      <c r="DR13" s="610"/>
      <c r="DS13" s="610"/>
      <c r="DT13" s="610"/>
      <c r="DU13" s="610"/>
      <c r="DV13" s="610"/>
      <c r="DW13" s="610"/>
      <c r="DX13" s="610"/>
      <c r="DY13" s="610"/>
      <c r="DZ13" s="610"/>
      <c r="EA13" s="610"/>
      <c r="EB13" s="610"/>
      <c r="EC13" s="646"/>
    </row>
    <row r="14" spans="2:143" ht="11.25" customHeight="1">
      <c r="B14" s="606" t="s">
        <v>247</v>
      </c>
      <c r="C14" s="607"/>
      <c r="D14" s="607"/>
      <c r="E14" s="607"/>
      <c r="F14" s="607"/>
      <c r="G14" s="607"/>
      <c r="H14" s="607"/>
      <c r="I14" s="607"/>
      <c r="J14" s="607"/>
      <c r="K14" s="607"/>
      <c r="L14" s="607"/>
      <c r="M14" s="607"/>
      <c r="N14" s="607"/>
      <c r="O14" s="607"/>
      <c r="P14" s="607"/>
      <c r="Q14" s="608"/>
      <c r="R14" s="609" t="s">
        <v>219</v>
      </c>
      <c r="S14" s="610"/>
      <c r="T14" s="610"/>
      <c r="U14" s="610"/>
      <c r="V14" s="610"/>
      <c r="W14" s="610"/>
      <c r="X14" s="610"/>
      <c r="Y14" s="611"/>
      <c r="Z14" s="665" t="s">
        <v>219</v>
      </c>
      <c r="AA14" s="665"/>
      <c r="AB14" s="665"/>
      <c r="AC14" s="665"/>
      <c r="AD14" s="666" t="s">
        <v>219</v>
      </c>
      <c r="AE14" s="666"/>
      <c r="AF14" s="666"/>
      <c r="AG14" s="666"/>
      <c r="AH14" s="666"/>
      <c r="AI14" s="666"/>
      <c r="AJ14" s="666"/>
      <c r="AK14" s="666"/>
      <c r="AL14" s="612" t="s">
        <v>121</v>
      </c>
      <c r="AM14" s="613"/>
      <c r="AN14" s="613"/>
      <c r="AO14" s="667"/>
      <c r="AP14" s="606" t="s">
        <v>248</v>
      </c>
      <c r="AQ14" s="607"/>
      <c r="AR14" s="607"/>
      <c r="AS14" s="607"/>
      <c r="AT14" s="607"/>
      <c r="AU14" s="607"/>
      <c r="AV14" s="607"/>
      <c r="AW14" s="607"/>
      <c r="AX14" s="607"/>
      <c r="AY14" s="607"/>
      <c r="AZ14" s="607"/>
      <c r="BA14" s="607"/>
      <c r="BB14" s="607"/>
      <c r="BC14" s="607"/>
      <c r="BD14" s="607"/>
      <c r="BE14" s="607"/>
      <c r="BF14" s="608"/>
      <c r="BG14" s="609">
        <v>22977</v>
      </c>
      <c r="BH14" s="610"/>
      <c r="BI14" s="610"/>
      <c r="BJ14" s="610"/>
      <c r="BK14" s="610"/>
      <c r="BL14" s="610"/>
      <c r="BM14" s="610"/>
      <c r="BN14" s="611"/>
      <c r="BO14" s="665">
        <v>3.9</v>
      </c>
      <c r="BP14" s="665"/>
      <c r="BQ14" s="665"/>
      <c r="BR14" s="665"/>
      <c r="BS14" s="597" t="s">
        <v>249</v>
      </c>
      <c r="BT14" s="610"/>
      <c r="BU14" s="610"/>
      <c r="BV14" s="610"/>
      <c r="BW14" s="610"/>
      <c r="BX14" s="610"/>
      <c r="BY14" s="610"/>
      <c r="BZ14" s="610"/>
      <c r="CA14" s="610"/>
      <c r="CB14" s="646"/>
      <c r="CD14" s="647" t="s">
        <v>250</v>
      </c>
      <c r="CE14" s="644"/>
      <c r="CF14" s="644"/>
      <c r="CG14" s="644"/>
      <c r="CH14" s="644"/>
      <c r="CI14" s="644"/>
      <c r="CJ14" s="644"/>
      <c r="CK14" s="644"/>
      <c r="CL14" s="644"/>
      <c r="CM14" s="644"/>
      <c r="CN14" s="644"/>
      <c r="CO14" s="644"/>
      <c r="CP14" s="644"/>
      <c r="CQ14" s="645"/>
      <c r="CR14" s="609">
        <v>293044</v>
      </c>
      <c r="CS14" s="610"/>
      <c r="CT14" s="610"/>
      <c r="CU14" s="610"/>
      <c r="CV14" s="610"/>
      <c r="CW14" s="610"/>
      <c r="CX14" s="610"/>
      <c r="CY14" s="611"/>
      <c r="CZ14" s="665">
        <v>4.5</v>
      </c>
      <c r="DA14" s="665"/>
      <c r="DB14" s="665"/>
      <c r="DC14" s="665"/>
      <c r="DD14" s="597">
        <v>19115</v>
      </c>
      <c r="DE14" s="610"/>
      <c r="DF14" s="610"/>
      <c r="DG14" s="610"/>
      <c r="DH14" s="610"/>
      <c r="DI14" s="610"/>
      <c r="DJ14" s="610"/>
      <c r="DK14" s="610"/>
      <c r="DL14" s="610"/>
      <c r="DM14" s="610"/>
      <c r="DN14" s="610"/>
      <c r="DO14" s="610"/>
      <c r="DP14" s="611"/>
      <c r="DQ14" s="597">
        <v>267793</v>
      </c>
      <c r="DR14" s="610"/>
      <c r="DS14" s="610"/>
      <c r="DT14" s="610"/>
      <c r="DU14" s="610"/>
      <c r="DV14" s="610"/>
      <c r="DW14" s="610"/>
      <c r="DX14" s="610"/>
      <c r="DY14" s="610"/>
      <c r="DZ14" s="610"/>
      <c r="EA14" s="610"/>
      <c r="EB14" s="610"/>
      <c r="EC14" s="646"/>
    </row>
    <row r="15" spans="2:143" ht="11.25" customHeight="1">
      <c r="B15" s="606" t="s">
        <v>251</v>
      </c>
      <c r="C15" s="607"/>
      <c r="D15" s="607"/>
      <c r="E15" s="607"/>
      <c r="F15" s="607"/>
      <c r="G15" s="607"/>
      <c r="H15" s="607"/>
      <c r="I15" s="607"/>
      <c r="J15" s="607"/>
      <c r="K15" s="607"/>
      <c r="L15" s="607"/>
      <c r="M15" s="607"/>
      <c r="N15" s="607"/>
      <c r="O15" s="607"/>
      <c r="P15" s="607"/>
      <c r="Q15" s="608"/>
      <c r="R15" s="609">
        <v>6311</v>
      </c>
      <c r="S15" s="610"/>
      <c r="T15" s="610"/>
      <c r="U15" s="610"/>
      <c r="V15" s="610"/>
      <c r="W15" s="610"/>
      <c r="X15" s="610"/>
      <c r="Y15" s="611"/>
      <c r="Z15" s="665">
        <v>0.1</v>
      </c>
      <c r="AA15" s="665"/>
      <c r="AB15" s="665"/>
      <c r="AC15" s="665"/>
      <c r="AD15" s="666">
        <v>6311</v>
      </c>
      <c r="AE15" s="666"/>
      <c r="AF15" s="666"/>
      <c r="AG15" s="666"/>
      <c r="AH15" s="666"/>
      <c r="AI15" s="666"/>
      <c r="AJ15" s="666"/>
      <c r="AK15" s="666"/>
      <c r="AL15" s="612">
        <v>0.2</v>
      </c>
      <c r="AM15" s="613"/>
      <c r="AN15" s="613"/>
      <c r="AO15" s="667"/>
      <c r="AP15" s="606" t="s">
        <v>252</v>
      </c>
      <c r="AQ15" s="607"/>
      <c r="AR15" s="607"/>
      <c r="AS15" s="607"/>
      <c r="AT15" s="607"/>
      <c r="AU15" s="607"/>
      <c r="AV15" s="607"/>
      <c r="AW15" s="607"/>
      <c r="AX15" s="607"/>
      <c r="AY15" s="607"/>
      <c r="AZ15" s="607"/>
      <c r="BA15" s="607"/>
      <c r="BB15" s="607"/>
      <c r="BC15" s="607"/>
      <c r="BD15" s="607"/>
      <c r="BE15" s="607"/>
      <c r="BF15" s="608"/>
      <c r="BG15" s="609">
        <v>26645</v>
      </c>
      <c r="BH15" s="610"/>
      <c r="BI15" s="610"/>
      <c r="BJ15" s="610"/>
      <c r="BK15" s="610"/>
      <c r="BL15" s="610"/>
      <c r="BM15" s="610"/>
      <c r="BN15" s="611"/>
      <c r="BO15" s="665">
        <v>4.5</v>
      </c>
      <c r="BP15" s="665"/>
      <c r="BQ15" s="665"/>
      <c r="BR15" s="665"/>
      <c r="BS15" s="597" t="s">
        <v>121</v>
      </c>
      <c r="BT15" s="610"/>
      <c r="BU15" s="610"/>
      <c r="BV15" s="610"/>
      <c r="BW15" s="610"/>
      <c r="BX15" s="610"/>
      <c r="BY15" s="610"/>
      <c r="BZ15" s="610"/>
      <c r="CA15" s="610"/>
      <c r="CB15" s="646"/>
      <c r="CD15" s="647" t="s">
        <v>253</v>
      </c>
      <c r="CE15" s="644"/>
      <c r="CF15" s="644"/>
      <c r="CG15" s="644"/>
      <c r="CH15" s="644"/>
      <c r="CI15" s="644"/>
      <c r="CJ15" s="644"/>
      <c r="CK15" s="644"/>
      <c r="CL15" s="644"/>
      <c r="CM15" s="644"/>
      <c r="CN15" s="644"/>
      <c r="CO15" s="644"/>
      <c r="CP15" s="644"/>
      <c r="CQ15" s="645"/>
      <c r="CR15" s="609">
        <v>354749</v>
      </c>
      <c r="CS15" s="610"/>
      <c r="CT15" s="610"/>
      <c r="CU15" s="610"/>
      <c r="CV15" s="610"/>
      <c r="CW15" s="610"/>
      <c r="CX15" s="610"/>
      <c r="CY15" s="611"/>
      <c r="CZ15" s="665">
        <v>5.5</v>
      </c>
      <c r="DA15" s="665"/>
      <c r="DB15" s="665"/>
      <c r="DC15" s="665"/>
      <c r="DD15" s="597">
        <v>18103</v>
      </c>
      <c r="DE15" s="610"/>
      <c r="DF15" s="610"/>
      <c r="DG15" s="610"/>
      <c r="DH15" s="610"/>
      <c r="DI15" s="610"/>
      <c r="DJ15" s="610"/>
      <c r="DK15" s="610"/>
      <c r="DL15" s="610"/>
      <c r="DM15" s="610"/>
      <c r="DN15" s="610"/>
      <c r="DO15" s="610"/>
      <c r="DP15" s="611"/>
      <c r="DQ15" s="597">
        <v>316163</v>
      </c>
      <c r="DR15" s="610"/>
      <c r="DS15" s="610"/>
      <c r="DT15" s="610"/>
      <c r="DU15" s="610"/>
      <c r="DV15" s="610"/>
      <c r="DW15" s="610"/>
      <c r="DX15" s="610"/>
      <c r="DY15" s="610"/>
      <c r="DZ15" s="610"/>
      <c r="EA15" s="610"/>
      <c r="EB15" s="610"/>
      <c r="EC15" s="646"/>
    </row>
    <row r="16" spans="2:143" ht="11.25" customHeight="1">
      <c r="B16" s="606" t="s">
        <v>254</v>
      </c>
      <c r="C16" s="607"/>
      <c r="D16" s="607"/>
      <c r="E16" s="607"/>
      <c r="F16" s="607"/>
      <c r="G16" s="607"/>
      <c r="H16" s="607"/>
      <c r="I16" s="607"/>
      <c r="J16" s="607"/>
      <c r="K16" s="607"/>
      <c r="L16" s="607"/>
      <c r="M16" s="607"/>
      <c r="N16" s="607"/>
      <c r="O16" s="607"/>
      <c r="P16" s="607"/>
      <c r="Q16" s="608"/>
      <c r="R16" s="609" t="s">
        <v>219</v>
      </c>
      <c r="S16" s="610"/>
      <c r="T16" s="610"/>
      <c r="U16" s="610"/>
      <c r="V16" s="610"/>
      <c r="W16" s="610"/>
      <c r="X16" s="610"/>
      <c r="Y16" s="611"/>
      <c r="Z16" s="665" t="s">
        <v>121</v>
      </c>
      <c r="AA16" s="665"/>
      <c r="AB16" s="665"/>
      <c r="AC16" s="665"/>
      <c r="AD16" s="666" t="s">
        <v>219</v>
      </c>
      <c r="AE16" s="666"/>
      <c r="AF16" s="666"/>
      <c r="AG16" s="666"/>
      <c r="AH16" s="666"/>
      <c r="AI16" s="666"/>
      <c r="AJ16" s="666"/>
      <c r="AK16" s="666"/>
      <c r="AL16" s="612" t="s">
        <v>219</v>
      </c>
      <c r="AM16" s="613"/>
      <c r="AN16" s="613"/>
      <c r="AO16" s="667"/>
      <c r="AP16" s="606" t="s">
        <v>255</v>
      </c>
      <c r="AQ16" s="607"/>
      <c r="AR16" s="607"/>
      <c r="AS16" s="607"/>
      <c r="AT16" s="607"/>
      <c r="AU16" s="607"/>
      <c r="AV16" s="607"/>
      <c r="AW16" s="607"/>
      <c r="AX16" s="607"/>
      <c r="AY16" s="607"/>
      <c r="AZ16" s="607"/>
      <c r="BA16" s="607"/>
      <c r="BB16" s="607"/>
      <c r="BC16" s="607"/>
      <c r="BD16" s="607"/>
      <c r="BE16" s="607"/>
      <c r="BF16" s="608"/>
      <c r="BG16" s="609" t="s">
        <v>219</v>
      </c>
      <c r="BH16" s="610"/>
      <c r="BI16" s="610"/>
      <c r="BJ16" s="610"/>
      <c r="BK16" s="610"/>
      <c r="BL16" s="610"/>
      <c r="BM16" s="610"/>
      <c r="BN16" s="611"/>
      <c r="BO16" s="665" t="s">
        <v>121</v>
      </c>
      <c r="BP16" s="665"/>
      <c r="BQ16" s="665"/>
      <c r="BR16" s="665"/>
      <c r="BS16" s="597" t="s">
        <v>121</v>
      </c>
      <c r="BT16" s="610"/>
      <c r="BU16" s="610"/>
      <c r="BV16" s="610"/>
      <c r="BW16" s="610"/>
      <c r="BX16" s="610"/>
      <c r="BY16" s="610"/>
      <c r="BZ16" s="610"/>
      <c r="CA16" s="610"/>
      <c r="CB16" s="646"/>
      <c r="CD16" s="647" t="s">
        <v>256</v>
      </c>
      <c r="CE16" s="644"/>
      <c r="CF16" s="644"/>
      <c r="CG16" s="644"/>
      <c r="CH16" s="644"/>
      <c r="CI16" s="644"/>
      <c r="CJ16" s="644"/>
      <c r="CK16" s="644"/>
      <c r="CL16" s="644"/>
      <c r="CM16" s="644"/>
      <c r="CN16" s="644"/>
      <c r="CO16" s="644"/>
      <c r="CP16" s="644"/>
      <c r="CQ16" s="645"/>
      <c r="CR16" s="609">
        <v>49394</v>
      </c>
      <c r="CS16" s="610"/>
      <c r="CT16" s="610"/>
      <c r="CU16" s="610"/>
      <c r="CV16" s="610"/>
      <c r="CW16" s="610"/>
      <c r="CX16" s="610"/>
      <c r="CY16" s="611"/>
      <c r="CZ16" s="665">
        <v>0.8</v>
      </c>
      <c r="DA16" s="665"/>
      <c r="DB16" s="665"/>
      <c r="DC16" s="665"/>
      <c r="DD16" s="597" t="s">
        <v>121</v>
      </c>
      <c r="DE16" s="610"/>
      <c r="DF16" s="610"/>
      <c r="DG16" s="610"/>
      <c r="DH16" s="610"/>
      <c r="DI16" s="610"/>
      <c r="DJ16" s="610"/>
      <c r="DK16" s="610"/>
      <c r="DL16" s="610"/>
      <c r="DM16" s="610"/>
      <c r="DN16" s="610"/>
      <c r="DO16" s="610"/>
      <c r="DP16" s="611"/>
      <c r="DQ16" s="597">
        <v>15814</v>
      </c>
      <c r="DR16" s="610"/>
      <c r="DS16" s="610"/>
      <c r="DT16" s="610"/>
      <c r="DU16" s="610"/>
      <c r="DV16" s="610"/>
      <c r="DW16" s="610"/>
      <c r="DX16" s="610"/>
      <c r="DY16" s="610"/>
      <c r="DZ16" s="610"/>
      <c r="EA16" s="610"/>
      <c r="EB16" s="610"/>
      <c r="EC16" s="646"/>
    </row>
    <row r="17" spans="2:133" ht="11.25" customHeight="1">
      <c r="B17" s="606" t="s">
        <v>257</v>
      </c>
      <c r="C17" s="607"/>
      <c r="D17" s="607"/>
      <c r="E17" s="607"/>
      <c r="F17" s="607"/>
      <c r="G17" s="607"/>
      <c r="H17" s="607"/>
      <c r="I17" s="607"/>
      <c r="J17" s="607"/>
      <c r="K17" s="607"/>
      <c r="L17" s="607"/>
      <c r="M17" s="607"/>
      <c r="N17" s="607"/>
      <c r="O17" s="607"/>
      <c r="P17" s="607"/>
      <c r="Q17" s="608"/>
      <c r="R17" s="609">
        <v>1647</v>
      </c>
      <c r="S17" s="610"/>
      <c r="T17" s="610"/>
      <c r="U17" s="610"/>
      <c r="V17" s="610"/>
      <c r="W17" s="610"/>
      <c r="X17" s="610"/>
      <c r="Y17" s="611"/>
      <c r="Z17" s="665">
        <v>0</v>
      </c>
      <c r="AA17" s="665"/>
      <c r="AB17" s="665"/>
      <c r="AC17" s="665"/>
      <c r="AD17" s="666">
        <v>1647</v>
      </c>
      <c r="AE17" s="666"/>
      <c r="AF17" s="666"/>
      <c r="AG17" s="666"/>
      <c r="AH17" s="666"/>
      <c r="AI17" s="666"/>
      <c r="AJ17" s="666"/>
      <c r="AK17" s="666"/>
      <c r="AL17" s="612">
        <v>0</v>
      </c>
      <c r="AM17" s="613"/>
      <c r="AN17" s="613"/>
      <c r="AO17" s="667"/>
      <c r="AP17" s="606" t="s">
        <v>258</v>
      </c>
      <c r="AQ17" s="607"/>
      <c r="AR17" s="607"/>
      <c r="AS17" s="607"/>
      <c r="AT17" s="607"/>
      <c r="AU17" s="607"/>
      <c r="AV17" s="607"/>
      <c r="AW17" s="607"/>
      <c r="AX17" s="607"/>
      <c r="AY17" s="607"/>
      <c r="AZ17" s="607"/>
      <c r="BA17" s="607"/>
      <c r="BB17" s="607"/>
      <c r="BC17" s="607"/>
      <c r="BD17" s="607"/>
      <c r="BE17" s="607"/>
      <c r="BF17" s="608"/>
      <c r="BG17" s="609" t="s">
        <v>121</v>
      </c>
      <c r="BH17" s="610"/>
      <c r="BI17" s="610"/>
      <c r="BJ17" s="610"/>
      <c r="BK17" s="610"/>
      <c r="BL17" s="610"/>
      <c r="BM17" s="610"/>
      <c r="BN17" s="611"/>
      <c r="BO17" s="665" t="s">
        <v>219</v>
      </c>
      <c r="BP17" s="665"/>
      <c r="BQ17" s="665"/>
      <c r="BR17" s="665"/>
      <c r="BS17" s="597" t="s">
        <v>219</v>
      </c>
      <c r="BT17" s="610"/>
      <c r="BU17" s="610"/>
      <c r="BV17" s="610"/>
      <c r="BW17" s="610"/>
      <c r="BX17" s="610"/>
      <c r="BY17" s="610"/>
      <c r="BZ17" s="610"/>
      <c r="CA17" s="610"/>
      <c r="CB17" s="646"/>
      <c r="CD17" s="647" t="s">
        <v>259</v>
      </c>
      <c r="CE17" s="644"/>
      <c r="CF17" s="644"/>
      <c r="CG17" s="644"/>
      <c r="CH17" s="644"/>
      <c r="CI17" s="644"/>
      <c r="CJ17" s="644"/>
      <c r="CK17" s="644"/>
      <c r="CL17" s="644"/>
      <c r="CM17" s="644"/>
      <c r="CN17" s="644"/>
      <c r="CO17" s="644"/>
      <c r="CP17" s="644"/>
      <c r="CQ17" s="645"/>
      <c r="CR17" s="609">
        <v>1189535</v>
      </c>
      <c r="CS17" s="610"/>
      <c r="CT17" s="610"/>
      <c r="CU17" s="610"/>
      <c r="CV17" s="610"/>
      <c r="CW17" s="610"/>
      <c r="CX17" s="610"/>
      <c r="CY17" s="611"/>
      <c r="CZ17" s="665">
        <v>18.399999999999999</v>
      </c>
      <c r="DA17" s="665"/>
      <c r="DB17" s="665"/>
      <c r="DC17" s="665"/>
      <c r="DD17" s="597" t="s">
        <v>121</v>
      </c>
      <c r="DE17" s="610"/>
      <c r="DF17" s="610"/>
      <c r="DG17" s="610"/>
      <c r="DH17" s="610"/>
      <c r="DI17" s="610"/>
      <c r="DJ17" s="610"/>
      <c r="DK17" s="610"/>
      <c r="DL17" s="610"/>
      <c r="DM17" s="610"/>
      <c r="DN17" s="610"/>
      <c r="DO17" s="610"/>
      <c r="DP17" s="611"/>
      <c r="DQ17" s="597">
        <v>1098604</v>
      </c>
      <c r="DR17" s="610"/>
      <c r="DS17" s="610"/>
      <c r="DT17" s="610"/>
      <c r="DU17" s="610"/>
      <c r="DV17" s="610"/>
      <c r="DW17" s="610"/>
      <c r="DX17" s="610"/>
      <c r="DY17" s="610"/>
      <c r="DZ17" s="610"/>
      <c r="EA17" s="610"/>
      <c r="EB17" s="610"/>
      <c r="EC17" s="646"/>
    </row>
    <row r="18" spans="2:133" ht="11.25" customHeight="1">
      <c r="B18" s="606" t="s">
        <v>260</v>
      </c>
      <c r="C18" s="607"/>
      <c r="D18" s="607"/>
      <c r="E18" s="607"/>
      <c r="F18" s="607"/>
      <c r="G18" s="607"/>
      <c r="H18" s="607"/>
      <c r="I18" s="607"/>
      <c r="J18" s="607"/>
      <c r="K18" s="607"/>
      <c r="L18" s="607"/>
      <c r="M18" s="607"/>
      <c r="N18" s="607"/>
      <c r="O18" s="607"/>
      <c r="P18" s="607"/>
      <c r="Q18" s="608"/>
      <c r="R18" s="609">
        <v>3640881</v>
      </c>
      <c r="S18" s="610"/>
      <c r="T18" s="610"/>
      <c r="U18" s="610"/>
      <c r="V18" s="610"/>
      <c r="W18" s="610"/>
      <c r="X18" s="610"/>
      <c r="Y18" s="611"/>
      <c r="Z18" s="665">
        <v>55.2</v>
      </c>
      <c r="AA18" s="665"/>
      <c r="AB18" s="665"/>
      <c r="AC18" s="665"/>
      <c r="AD18" s="666">
        <v>3259972</v>
      </c>
      <c r="AE18" s="666"/>
      <c r="AF18" s="666"/>
      <c r="AG18" s="666"/>
      <c r="AH18" s="666"/>
      <c r="AI18" s="666"/>
      <c r="AJ18" s="666"/>
      <c r="AK18" s="666"/>
      <c r="AL18" s="612">
        <v>80.599999999999994</v>
      </c>
      <c r="AM18" s="613"/>
      <c r="AN18" s="613"/>
      <c r="AO18" s="667"/>
      <c r="AP18" s="606" t="s">
        <v>261</v>
      </c>
      <c r="AQ18" s="607"/>
      <c r="AR18" s="607"/>
      <c r="AS18" s="607"/>
      <c r="AT18" s="607"/>
      <c r="AU18" s="607"/>
      <c r="AV18" s="607"/>
      <c r="AW18" s="607"/>
      <c r="AX18" s="607"/>
      <c r="AY18" s="607"/>
      <c r="AZ18" s="607"/>
      <c r="BA18" s="607"/>
      <c r="BB18" s="607"/>
      <c r="BC18" s="607"/>
      <c r="BD18" s="607"/>
      <c r="BE18" s="607"/>
      <c r="BF18" s="608"/>
      <c r="BG18" s="609" t="s">
        <v>121</v>
      </c>
      <c r="BH18" s="610"/>
      <c r="BI18" s="610"/>
      <c r="BJ18" s="610"/>
      <c r="BK18" s="610"/>
      <c r="BL18" s="610"/>
      <c r="BM18" s="610"/>
      <c r="BN18" s="611"/>
      <c r="BO18" s="665" t="s">
        <v>219</v>
      </c>
      <c r="BP18" s="665"/>
      <c r="BQ18" s="665"/>
      <c r="BR18" s="665"/>
      <c r="BS18" s="597" t="s">
        <v>219</v>
      </c>
      <c r="BT18" s="610"/>
      <c r="BU18" s="610"/>
      <c r="BV18" s="610"/>
      <c r="BW18" s="610"/>
      <c r="BX18" s="610"/>
      <c r="BY18" s="610"/>
      <c r="BZ18" s="610"/>
      <c r="CA18" s="610"/>
      <c r="CB18" s="646"/>
      <c r="CD18" s="647" t="s">
        <v>262</v>
      </c>
      <c r="CE18" s="644"/>
      <c r="CF18" s="644"/>
      <c r="CG18" s="644"/>
      <c r="CH18" s="644"/>
      <c r="CI18" s="644"/>
      <c r="CJ18" s="644"/>
      <c r="CK18" s="644"/>
      <c r="CL18" s="644"/>
      <c r="CM18" s="644"/>
      <c r="CN18" s="644"/>
      <c r="CO18" s="644"/>
      <c r="CP18" s="644"/>
      <c r="CQ18" s="645"/>
      <c r="CR18" s="609">
        <v>26500</v>
      </c>
      <c r="CS18" s="610"/>
      <c r="CT18" s="610"/>
      <c r="CU18" s="610"/>
      <c r="CV18" s="610"/>
      <c r="CW18" s="610"/>
      <c r="CX18" s="610"/>
      <c r="CY18" s="611"/>
      <c r="CZ18" s="665">
        <v>0.4</v>
      </c>
      <c r="DA18" s="665"/>
      <c r="DB18" s="665"/>
      <c r="DC18" s="665"/>
      <c r="DD18" s="597" t="s">
        <v>219</v>
      </c>
      <c r="DE18" s="610"/>
      <c r="DF18" s="610"/>
      <c r="DG18" s="610"/>
      <c r="DH18" s="610"/>
      <c r="DI18" s="610"/>
      <c r="DJ18" s="610"/>
      <c r="DK18" s="610"/>
      <c r="DL18" s="610"/>
      <c r="DM18" s="610"/>
      <c r="DN18" s="610"/>
      <c r="DO18" s="610"/>
      <c r="DP18" s="611"/>
      <c r="DQ18" s="597">
        <v>26500</v>
      </c>
      <c r="DR18" s="610"/>
      <c r="DS18" s="610"/>
      <c r="DT18" s="610"/>
      <c r="DU18" s="610"/>
      <c r="DV18" s="610"/>
      <c r="DW18" s="610"/>
      <c r="DX18" s="610"/>
      <c r="DY18" s="610"/>
      <c r="DZ18" s="610"/>
      <c r="EA18" s="610"/>
      <c r="EB18" s="610"/>
      <c r="EC18" s="646"/>
    </row>
    <row r="19" spans="2:133" ht="11.25" customHeight="1">
      <c r="B19" s="606" t="s">
        <v>263</v>
      </c>
      <c r="C19" s="607"/>
      <c r="D19" s="607"/>
      <c r="E19" s="607"/>
      <c r="F19" s="607"/>
      <c r="G19" s="607"/>
      <c r="H19" s="607"/>
      <c r="I19" s="607"/>
      <c r="J19" s="607"/>
      <c r="K19" s="607"/>
      <c r="L19" s="607"/>
      <c r="M19" s="607"/>
      <c r="N19" s="607"/>
      <c r="O19" s="607"/>
      <c r="P19" s="607"/>
      <c r="Q19" s="608"/>
      <c r="R19" s="609">
        <v>3259972</v>
      </c>
      <c r="S19" s="610"/>
      <c r="T19" s="610"/>
      <c r="U19" s="610"/>
      <c r="V19" s="610"/>
      <c r="W19" s="610"/>
      <c r="X19" s="610"/>
      <c r="Y19" s="611"/>
      <c r="Z19" s="665">
        <v>49.4</v>
      </c>
      <c r="AA19" s="665"/>
      <c r="AB19" s="665"/>
      <c r="AC19" s="665"/>
      <c r="AD19" s="666">
        <v>3259972</v>
      </c>
      <c r="AE19" s="666"/>
      <c r="AF19" s="666"/>
      <c r="AG19" s="666"/>
      <c r="AH19" s="666"/>
      <c r="AI19" s="666"/>
      <c r="AJ19" s="666"/>
      <c r="AK19" s="666"/>
      <c r="AL19" s="612">
        <v>80.599999999999994</v>
      </c>
      <c r="AM19" s="613"/>
      <c r="AN19" s="613"/>
      <c r="AO19" s="667"/>
      <c r="AP19" s="606" t="s">
        <v>264</v>
      </c>
      <c r="AQ19" s="607"/>
      <c r="AR19" s="607"/>
      <c r="AS19" s="607"/>
      <c r="AT19" s="607"/>
      <c r="AU19" s="607"/>
      <c r="AV19" s="607"/>
      <c r="AW19" s="607"/>
      <c r="AX19" s="607"/>
      <c r="AY19" s="607"/>
      <c r="AZ19" s="607"/>
      <c r="BA19" s="607"/>
      <c r="BB19" s="607"/>
      <c r="BC19" s="607"/>
      <c r="BD19" s="607"/>
      <c r="BE19" s="607"/>
      <c r="BF19" s="608"/>
      <c r="BG19" s="609" t="s">
        <v>219</v>
      </c>
      <c r="BH19" s="610"/>
      <c r="BI19" s="610"/>
      <c r="BJ19" s="610"/>
      <c r="BK19" s="610"/>
      <c r="BL19" s="610"/>
      <c r="BM19" s="610"/>
      <c r="BN19" s="611"/>
      <c r="BO19" s="665" t="s">
        <v>219</v>
      </c>
      <c r="BP19" s="665"/>
      <c r="BQ19" s="665"/>
      <c r="BR19" s="665"/>
      <c r="BS19" s="597" t="s">
        <v>219</v>
      </c>
      <c r="BT19" s="610"/>
      <c r="BU19" s="610"/>
      <c r="BV19" s="610"/>
      <c r="BW19" s="610"/>
      <c r="BX19" s="610"/>
      <c r="BY19" s="610"/>
      <c r="BZ19" s="610"/>
      <c r="CA19" s="610"/>
      <c r="CB19" s="646"/>
      <c r="CD19" s="647" t="s">
        <v>265</v>
      </c>
      <c r="CE19" s="644"/>
      <c r="CF19" s="644"/>
      <c r="CG19" s="644"/>
      <c r="CH19" s="644"/>
      <c r="CI19" s="644"/>
      <c r="CJ19" s="644"/>
      <c r="CK19" s="644"/>
      <c r="CL19" s="644"/>
      <c r="CM19" s="644"/>
      <c r="CN19" s="644"/>
      <c r="CO19" s="644"/>
      <c r="CP19" s="644"/>
      <c r="CQ19" s="645"/>
      <c r="CR19" s="609" t="s">
        <v>219</v>
      </c>
      <c r="CS19" s="610"/>
      <c r="CT19" s="610"/>
      <c r="CU19" s="610"/>
      <c r="CV19" s="610"/>
      <c r="CW19" s="610"/>
      <c r="CX19" s="610"/>
      <c r="CY19" s="611"/>
      <c r="CZ19" s="665" t="s">
        <v>219</v>
      </c>
      <c r="DA19" s="665"/>
      <c r="DB19" s="665"/>
      <c r="DC19" s="665"/>
      <c r="DD19" s="597" t="s">
        <v>121</v>
      </c>
      <c r="DE19" s="610"/>
      <c r="DF19" s="610"/>
      <c r="DG19" s="610"/>
      <c r="DH19" s="610"/>
      <c r="DI19" s="610"/>
      <c r="DJ19" s="610"/>
      <c r="DK19" s="610"/>
      <c r="DL19" s="610"/>
      <c r="DM19" s="610"/>
      <c r="DN19" s="610"/>
      <c r="DO19" s="610"/>
      <c r="DP19" s="611"/>
      <c r="DQ19" s="597" t="s">
        <v>219</v>
      </c>
      <c r="DR19" s="610"/>
      <c r="DS19" s="610"/>
      <c r="DT19" s="610"/>
      <c r="DU19" s="610"/>
      <c r="DV19" s="610"/>
      <c r="DW19" s="610"/>
      <c r="DX19" s="610"/>
      <c r="DY19" s="610"/>
      <c r="DZ19" s="610"/>
      <c r="EA19" s="610"/>
      <c r="EB19" s="610"/>
      <c r="EC19" s="646"/>
    </row>
    <row r="20" spans="2:133" ht="11.25" customHeight="1">
      <c r="B20" s="606" t="s">
        <v>266</v>
      </c>
      <c r="C20" s="607"/>
      <c r="D20" s="607"/>
      <c r="E20" s="607"/>
      <c r="F20" s="607"/>
      <c r="G20" s="607"/>
      <c r="H20" s="607"/>
      <c r="I20" s="607"/>
      <c r="J20" s="607"/>
      <c r="K20" s="607"/>
      <c r="L20" s="607"/>
      <c r="M20" s="607"/>
      <c r="N20" s="607"/>
      <c r="O20" s="607"/>
      <c r="P20" s="607"/>
      <c r="Q20" s="608"/>
      <c r="R20" s="609">
        <v>380909</v>
      </c>
      <c r="S20" s="610"/>
      <c r="T20" s="610"/>
      <c r="U20" s="610"/>
      <c r="V20" s="610"/>
      <c r="W20" s="610"/>
      <c r="X20" s="610"/>
      <c r="Y20" s="611"/>
      <c r="Z20" s="665">
        <v>5.8</v>
      </c>
      <c r="AA20" s="665"/>
      <c r="AB20" s="665"/>
      <c r="AC20" s="665"/>
      <c r="AD20" s="666" t="s">
        <v>121</v>
      </c>
      <c r="AE20" s="666"/>
      <c r="AF20" s="666"/>
      <c r="AG20" s="666"/>
      <c r="AH20" s="666"/>
      <c r="AI20" s="666"/>
      <c r="AJ20" s="666"/>
      <c r="AK20" s="666"/>
      <c r="AL20" s="612" t="s">
        <v>121</v>
      </c>
      <c r="AM20" s="613"/>
      <c r="AN20" s="613"/>
      <c r="AO20" s="667"/>
      <c r="AP20" s="606" t="s">
        <v>267</v>
      </c>
      <c r="AQ20" s="607"/>
      <c r="AR20" s="607"/>
      <c r="AS20" s="607"/>
      <c r="AT20" s="607"/>
      <c r="AU20" s="607"/>
      <c r="AV20" s="607"/>
      <c r="AW20" s="607"/>
      <c r="AX20" s="607"/>
      <c r="AY20" s="607"/>
      <c r="AZ20" s="607"/>
      <c r="BA20" s="607"/>
      <c r="BB20" s="607"/>
      <c r="BC20" s="607"/>
      <c r="BD20" s="607"/>
      <c r="BE20" s="607"/>
      <c r="BF20" s="608"/>
      <c r="BG20" s="609" t="s">
        <v>121</v>
      </c>
      <c r="BH20" s="610"/>
      <c r="BI20" s="610"/>
      <c r="BJ20" s="610"/>
      <c r="BK20" s="610"/>
      <c r="BL20" s="610"/>
      <c r="BM20" s="610"/>
      <c r="BN20" s="611"/>
      <c r="BO20" s="665" t="s">
        <v>219</v>
      </c>
      <c r="BP20" s="665"/>
      <c r="BQ20" s="665"/>
      <c r="BR20" s="665"/>
      <c r="BS20" s="597" t="s">
        <v>219</v>
      </c>
      <c r="BT20" s="610"/>
      <c r="BU20" s="610"/>
      <c r="BV20" s="610"/>
      <c r="BW20" s="610"/>
      <c r="BX20" s="610"/>
      <c r="BY20" s="610"/>
      <c r="BZ20" s="610"/>
      <c r="CA20" s="610"/>
      <c r="CB20" s="646"/>
      <c r="CD20" s="647" t="s">
        <v>268</v>
      </c>
      <c r="CE20" s="644"/>
      <c r="CF20" s="644"/>
      <c r="CG20" s="644"/>
      <c r="CH20" s="644"/>
      <c r="CI20" s="644"/>
      <c r="CJ20" s="644"/>
      <c r="CK20" s="644"/>
      <c r="CL20" s="644"/>
      <c r="CM20" s="644"/>
      <c r="CN20" s="644"/>
      <c r="CO20" s="644"/>
      <c r="CP20" s="644"/>
      <c r="CQ20" s="645"/>
      <c r="CR20" s="609">
        <v>6471469</v>
      </c>
      <c r="CS20" s="610"/>
      <c r="CT20" s="610"/>
      <c r="CU20" s="610"/>
      <c r="CV20" s="610"/>
      <c r="CW20" s="610"/>
      <c r="CX20" s="610"/>
      <c r="CY20" s="611"/>
      <c r="CZ20" s="665">
        <v>100</v>
      </c>
      <c r="DA20" s="665"/>
      <c r="DB20" s="665"/>
      <c r="DC20" s="665"/>
      <c r="DD20" s="597">
        <v>1129770</v>
      </c>
      <c r="DE20" s="610"/>
      <c r="DF20" s="610"/>
      <c r="DG20" s="610"/>
      <c r="DH20" s="610"/>
      <c r="DI20" s="610"/>
      <c r="DJ20" s="610"/>
      <c r="DK20" s="610"/>
      <c r="DL20" s="610"/>
      <c r="DM20" s="610"/>
      <c r="DN20" s="610"/>
      <c r="DO20" s="610"/>
      <c r="DP20" s="611"/>
      <c r="DQ20" s="597">
        <v>4751967</v>
      </c>
      <c r="DR20" s="610"/>
      <c r="DS20" s="610"/>
      <c r="DT20" s="610"/>
      <c r="DU20" s="610"/>
      <c r="DV20" s="610"/>
      <c r="DW20" s="610"/>
      <c r="DX20" s="610"/>
      <c r="DY20" s="610"/>
      <c r="DZ20" s="610"/>
      <c r="EA20" s="610"/>
      <c r="EB20" s="610"/>
      <c r="EC20" s="646"/>
    </row>
    <row r="21" spans="2:133" ht="11.25" customHeight="1">
      <c r="B21" s="606" t="s">
        <v>269</v>
      </c>
      <c r="C21" s="607"/>
      <c r="D21" s="607"/>
      <c r="E21" s="607"/>
      <c r="F21" s="607"/>
      <c r="G21" s="607"/>
      <c r="H21" s="607"/>
      <c r="I21" s="607"/>
      <c r="J21" s="607"/>
      <c r="K21" s="607"/>
      <c r="L21" s="607"/>
      <c r="M21" s="607"/>
      <c r="N21" s="607"/>
      <c r="O21" s="607"/>
      <c r="P21" s="607"/>
      <c r="Q21" s="608"/>
      <c r="R21" s="609" t="s">
        <v>121</v>
      </c>
      <c r="S21" s="610"/>
      <c r="T21" s="610"/>
      <c r="U21" s="610"/>
      <c r="V21" s="610"/>
      <c r="W21" s="610"/>
      <c r="X21" s="610"/>
      <c r="Y21" s="611"/>
      <c r="Z21" s="665" t="s">
        <v>121</v>
      </c>
      <c r="AA21" s="665"/>
      <c r="AB21" s="665"/>
      <c r="AC21" s="665"/>
      <c r="AD21" s="666" t="s">
        <v>219</v>
      </c>
      <c r="AE21" s="666"/>
      <c r="AF21" s="666"/>
      <c r="AG21" s="666"/>
      <c r="AH21" s="666"/>
      <c r="AI21" s="666"/>
      <c r="AJ21" s="666"/>
      <c r="AK21" s="666"/>
      <c r="AL21" s="612" t="s">
        <v>219</v>
      </c>
      <c r="AM21" s="613"/>
      <c r="AN21" s="613"/>
      <c r="AO21" s="667"/>
      <c r="AP21" s="711" t="s">
        <v>270</v>
      </c>
      <c r="AQ21" s="718"/>
      <c r="AR21" s="718"/>
      <c r="AS21" s="718"/>
      <c r="AT21" s="718"/>
      <c r="AU21" s="718"/>
      <c r="AV21" s="718"/>
      <c r="AW21" s="718"/>
      <c r="AX21" s="718"/>
      <c r="AY21" s="718"/>
      <c r="AZ21" s="718"/>
      <c r="BA21" s="718"/>
      <c r="BB21" s="718"/>
      <c r="BC21" s="718"/>
      <c r="BD21" s="718"/>
      <c r="BE21" s="718"/>
      <c r="BF21" s="713"/>
      <c r="BG21" s="609" t="s">
        <v>219</v>
      </c>
      <c r="BH21" s="610"/>
      <c r="BI21" s="610"/>
      <c r="BJ21" s="610"/>
      <c r="BK21" s="610"/>
      <c r="BL21" s="610"/>
      <c r="BM21" s="610"/>
      <c r="BN21" s="611"/>
      <c r="BO21" s="665" t="s">
        <v>219</v>
      </c>
      <c r="BP21" s="665"/>
      <c r="BQ21" s="665"/>
      <c r="BR21" s="665"/>
      <c r="BS21" s="597" t="s">
        <v>219</v>
      </c>
      <c r="BT21" s="610"/>
      <c r="BU21" s="610"/>
      <c r="BV21" s="610"/>
      <c r="BW21" s="610"/>
      <c r="BX21" s="610"/>
      <c r="BY21" s="610"/>
      <c r="BZ21" s="610"/>
      <c r="CA21" s="610"/>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6" t="s">
        <v>271</v>
      </c>
      <c r="C22" s="607"/>
      <c r="D22" s="607"/>
      <c r="E22" s="607"/>
      <c r="F22" s="607"/>
      <c r="G22" s="607"/>
      <c r="H22" s="607"/>
      <c r="I22" s="607"/>
      <c r="J22" s="607"/>
      <c r="K22" s="607"/>
      <c r="L22" s="607"/>
      <c r="M22" s="607"/>
      <c r="N22" s="607"/>
      <c r="O22" s="607"/>
      <c r="P22" s="607"/>
      <c r="Q22" s="608"/>
      <c r="R22" s="609">
        <v>4395793</v>
      </c>
      <c r="S22" s="610"/>
      <c r="T22" s="610"/>
      <c r="U22" s="610"/>
      <c r="V22" s="610"/>
      <c r="W22" s="610"/>
      <c r="X22" s="610"/>
      <c r="Y22" s="611"/>
      <c r="Z22" s="665">
        <v>66.599999999999994</v>
      </c>
      <c r="AA22" s="665"/>
      <c r="AB22" s="665"/>
      <c r="AC22" s="665"/>
      <c r="AD22" s="666">
        <v>4014884</v>
      </c>
      <c r="AE22" s="666"/>
      <c r="AF22" s="666"/>
      <c r="AG22" s="666"/>
      <c r="AH22" s="666"/>
      <c r="AI22" s="666"/>
      <c r="AJ22" s="666"/>
      <c r="AK22" s="666"/>
      <c r="AL22" s="612">
        <v>99.2</v>
      </c>
      <c r="AM22" s="613"/>
      <c r="AN22" s="613"/>
      <c r="AO22" s="667"/>
      <c r="AP22" s="711" t="s">
        <v>272</v>
      </c>
      <c r="AQ22" s="718"/>
      <c r="AR22" s="718"/>
      <c r="AS22" s="718"/>
      <c r="AT22" s="718"/>
      <c r="AU22" s="718"/>
      <c r="AV22" s="718"/>
      <c r="AW22" s="718"/>
      <c r="AX22" s="718"/>
      <c r="AY22" s="718"/>
      <c r="AZ22" s="718"/>
      <c r="BA22" s="718"/>
      <c r="BB22" s="718"/>
      <c r="BC22" s="718"/>
      <c r="BD22" s="718"/>
      <c r="BE22" s="718"/>
      <c r="BF22" s="713"/>
      <c r="BG22" s="609" t="s">
        <v>121</v>
      </c>
      <c r="BH22" s="610"/>
      <c r="BI22" s="610"/>
      <c r="BJ22" s="610"/>
      <c r="BK22" s="610"/>
      <c r="BL22" s="610"/>
      <c r="BM22" s="610"/>
      <c r="BN22" s="611"/>
      <c r="BO22" s="665" t="s">
        <v>219</v>
      </c>
      <c r="BP22" s="665"/>
      <c r="BQ22" s="665"/>
      <c r="BR22" s="665"/>
      <c r="BS22" s="597" t="s">
        <v>219</v>
      </c>
      <c r="BT22" s="610"/>
      <c r="BU22" s="610"/>
      <c r="BV22" s="610"/>
      <c r="BW22" s="610"/>
      <c r="BX22" s="610"/>
      <c r="BY22" s="610"/>
      <c r="BZ22" s="610"/>
      <c r="CA22" s="610"/>
      <c r="CB22" s="646"/>
      <c r="CD22" s="720" t="s">
        <v>273</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6" t="s">
        <v>274</v>
      </c>
      <c r="C23" s="607"/>
      <c r="D23" s="607"/>
      <c r="E23" s="607"/>
      <c r="F23" s="607"/>
      <c r="G23" s="607"/>
      <c r="H23" s="607"/>
      <c r="I23" s="607"/>
      <c r="J23" s="607"/>
      <c r="K23" s="607"/>
      <c r="L23" s="607"/>
      <c r="M23" s="607"/>
      <c r="N23" s="607"/>
      <c r="O23" s="607"/>
      <c r="P23" s="607"/>
      <c r="Q23" s="608"/>
      <c r="R23" s="609" t="s">
        <v>121</v>
      </c>
      <c r="S23" s="610"/>
      <c r="T23" s="610"/>
      <c r="U23" s="610"/>
      <c r="V23" s="610"/>
      <c r="W23" s="610"/>
      <c r="X23" s="610"/>
      <c r="Y23" s="611"/>
      <c r="Z23" s="665" t="s">
        <v>219</v>
      </c>
      <c r="AA23" s="665"/>
      <c r="AB23" s="665"/>
      <c r="AC23" s="665"/>
      <c r="AD23" s="666" t="s">
        <v>219</v>
      </c>
      <c r="AE23" s="666"/>
      <c r="AF23" s="666"/>
      <c r="AG23" s="666"/>
      <c r="AH23" s="666"/>
      <c r="AI23" s="666"/>
      <c r="AJ23" s="666"/>
      <c r="AK23" s="666"/>
      <c r="AL23" s="612" t="s">
        <v>249</v>
      </c>
      <c r="AM23" s="613"/>
      <c r="AN23" s="613"/>
      <c r="AO23" s="667"/>
      <c r="AP23" s="711" t="s">
        <v>275</v>
      </c>
      <c r="AQ23" s="718"/>
      <c r="AR23" s="718"/>
      <c r="AS23" s="718"/>
      <c r="AT23" s="718"/>
      <c r="AU23" s="718"/>
      <c r="AV23" s="718"/>
      <c r="AW23" s="718"/>
      <c r="AX23" s="718"/>
      <c r="AY23" s="718"/>
      <c r="AZ23" s="718"/>
      <c r="BA23" s="718"/>
      <c r="BB23" s="718"/>
      <c r="BC23" s="718"/>
      <c r="BD23" s="718"/>
      <c r="BE23" s="718"/>
      <c r="BF23" s="713"/>
      <c r="BG23" s="609" t="s">
        <v>219</v>
      </c>
      <c r="BH23" s="610"/>
      <c r="BI23" s="610"/>
      <c r="BJ23" s="610"/>
      <c r="BK23" s="610"/>
      <c r="BL23" s="610"/>
      <c r="BM23" s="610"/>
      <c r="BN23" s="611"/>
      <c r="BO23" s="665" t="s">
        <v>219</v>
      </c>
      <c r="BP23" s="665"/>
      <c r="BQ23" s="665"/>
      <c r="BR23" s="665"/>
      <c r="BS23" s="597" t="s">
        <v>219</v>
      </c>
      <c r="BT23" s="610"/>
      <c r="BU23" s="610"/>
      <c r="BV23" s="610"/>
      <c r="BW23" s="610"/>
      <c r="BX23" s="610"/>
      <c r="BY23" s="610"/>
      <c r="BZ23" s="610"/>
      <c r="CA23" s="610"/>
      <c r="CB23" s="646"/>
      <c r="CD23" s="720" t="s">
        <v>213</v>
      </c>
      <c r="CE23" s="721"/>
      <c r="CF23" s="721"/>
      <c r="CG23" s="721"/>
      <c r="CH23" s="721"/>
      <c r="CI23" s="721"/>
      <c r="CJ23" s="721"/>
      <c r="CK23" s="721"/>
      <c r="CL23" s="721"/>
      <c r="CM23" s="721"/>
      <c r="CN23" s="721"/>
      <c r="CO23" s="721"/>
      <c r="CP23" s="721"/>
      <c r="CQ23" s="722"/>
      <c r="CR23" s="720" t="s">
        <v>276</v>
      </c>
      <c r="CS23" s="721"/>
      <c r="CT23" s="721"/>
      <c r="CU23" s="721"/>
      <c r="CV23" s="721"/>
      <c r="CW23" s="721"/>
      <c r="CX23" s="721"/>
      <c r="CY23" s="722"/>
      <c r="CZ23" s="720" t="s">
        <v>277</v>
      </c>
      <c r="DA23" s="721"/>
      <c r="DB23" s="721"/>
      <c r="DC23" s="722"/>
      <c r="DD23" s="720" t="s">
        <v>278</v>
      </c>
      <c r="DE23" s="721"/>
      <c r="DF23" s="721"/>
      <c r="DG23" s="721"/>
      <c r="DH23" s="721"/>
      <c r="DI23" s="721"/>
      <c r="DJ23" s="721"/>
      <c r="DK23" s="722"/>
      <c r="DL23" s="729" t="s">
        <v>279</v>
      </c>
      <c r="DM23" s="730"/>
      <c r="DN23" s="730"/>
      <c r="DO23" s="730"/>
      <c r="DP23" s="730"/>
      <c r="DQ23" s="730"/>
      <c r="DR23" s="730"/>
      <c r="DS23" s="730"/>
      <c r="DT23" s="730"/>
      <c r="DU23" s="730"/>
      <c r="DV23" s="731"/>
      <c r="DW23" s="720" t="s">
        <v>280</v>
      </c>
      <c r="DX23" s="721"/>
      <c r="DY23" s="721"/>
      <c r="DZ23" s="721"/>
      <c r="EA23" s="721"/>
      <c r="EB23" s="721"/>
      <c r="EC23" s="722"/>
    </row>
    <row r="24" spans="2:133" ht="11.25" customHeight="1">
      <c r="B24" s="606" t="s">
        <v>281</v>
      </c>
      <c r="C24" s="607"/>
      <c r="D24" s="607"/>
      <c r="E24" s="607"/>
      <c r="F24" s="607"/>
      <c r="G24" s="607"/>
      <c r="H24" s="607"/>
      <c r="I24" s="607"/>
      <c r="J24" s="607"/>
      <c r="K24" s="607"/>
      <c r="L24" s="607"/>
      <c r="M24" s="607"/>
      <c r="N24" s="607"/>
      <c r="O24" s="607"/>
      <c r="P24" s="607"/>
      <c r="Q24" s="608"/>
      <c r="R24" s="609">
        <v>31015</v>
      </c>
      <c r="S24" s="610"/>
      <c r="T24" s="610"/>
      <c r="U24" s="610"/>
      <c r="V24" s="610"/>
      <c r="W24" s="610"/>
      <c r="X24" s="610"/>
      <c r="Y24" s="611"/>
      <c r="Z24" s="665">
        <v>0.5</v>
      </c>
      <c r="AA24" s="665"/>
      <c r="AB24" s="665"/>
      <c r="AC24" s="665"/>
      <c r="AD24" s="666" t="s">
        <v>219</v>
      </c>
      <c r="AE24" s="666"/>
      <c r="AF24" s="666"/>
      <c r="AG24" s="666"/>
      <c r="AH24" s="666"/>
      <c r="AI24" s="666"/>
      <c r="AJ24" s="666"/>
      <c r="AK24" s="666"/>
      <c r="AL24" s="612" t="s">
        <v>121</v>
      </c>
      <c r="AM24" s="613"/>
      <c r="AN24" s="613"/>
      <c r="AO24" s="667"/>
      <c r="AP24" s="711" t="s">
        <v>282</v>
      </c>
      <c r="AQ24" s="718"/>
      <c r="AR24" s="718"/>
      <c r="AS24" s="718"/>
      <c r="AT24" s="718"/>
      <c r="AU24" s="718"/>
      <c r="AV24" s="718"/>
      <c r="AW24" s="718"/>
      <c r="AX24" s="718"/>
      <c r="AY24" s="718"/>
      <c r="AZ24" s="718"/>
      <c r="BA24" s="718"/>
      <c r="BB24" s="718"/>
      <c r="BC24" s="718"/>
      <c r="BD24" s="718"/>
      <c r="BE24" s="718"/>
      <c r="BF24" s="713"/>
      <c r="BG24" s="609" t="s">
        <v>121</v>
      </c>
      <c r="BH24" s="610"/>
      <c r="BI24" s="610"/>
      <c r="BJ24" s="610"/>
      <c r="BK24" s="610"/>
      <c r="BL24" s="610"/>
      <c r="BM24" s="610"/>
      <c r="BN24" s="611"/>
      <c r="BO24" s="665" t="s">
        <v>121</v>
      </c>
      <c r="BP24" s="665"/>
      <c r="BQ24" s="665"/>
      <c r="BR24" s="665"/>
      <c r="BS24" s="597" t="s">
        <v>121</v>
      </c>
      <c r="BT24" s="610"/>
      <c r="BU24" s="610"/>
      <c r="BV24" s="610"/>
      <c r="BW24" s="610"/>
      <c r="BX24" s="610"/>
      <c r="BY24" s="610"/>
      <c r="BZ24" s="610"/>
      <c r="CA24" s="610"/>
      <c r="CB24" s="646"/>
      <c r="CD24" s="674" t="s">
        <v>283</v>
      </c>
      <c r="CE24" s="675"/>
      <c r="CF24" s="675"/>
      <c r="CG24" s="675"/>
      <c r="CH24" s="675"/>
      <c r="CI24" s="675"/>
      <c r="CJ24" s="675"/>
      <c r="CK24" s="675"/>
      <c r="CL24" s="675"/>
      <c r="CM24" s="675"/>
      <c r="CN24" s="675"/>
      <c r="CO24" s="675"/>
      <c r="CP24" s="675"/>
      <c r="CQ24" s="676"/>
      <c r="CR24" s="668">
        <v>2602344</v>
      </c>
      <c r="CS24" s="669"/>
      <c r="CT24" s="669"/>
      <c r="CU24" s="669"/>
      <c r="CV24" s="669"/>
      <c r="CW24" s="669"/>
      <c r="CX24" s="669"/>
      <c r="CY24" s="715"/>
      <c r="CZ24" s="716">
        <v>40.200000000000003</v>
      </c>
      <c r="DA24" s="685"/>
      <c r="DB24" s="685"/>
      <c r="DC24" s="719"/>
      <c r="DD24" s="714">
        <v>2280176</v>
      </c>
      <c r="DE24" s="669"/>
      <c r="DF24" s="669"/>
      <c r="DG24" s="669"/>
      <c r="DH24" s="669"/>
      <c r="DI24" s="669"/>
      <c r="DJ24" s="669"/>
      <c r="DK24" s="715"/>
      <c r="DL24" s="714">
        <v>2279058</v>
      </c>
      <c r="DM24" s="669"/>
      <c r="DN24" s="669"/>
      <c r="DO24" s="669"/>
      <c r="DP24" s="669"/>
      <c r="DQ24" s="669"/>
      <c r="DR24" s="669"/>
      <c r="DS24" s="669"/>
      <c r="DT24" s="669"/>
      <c r="DU24" s="669"/>
      <c r="DV24" s="715"/>
      <c r="DW24" s="716">
        <v>54.1</v>
      </c>
      <c r="DX24" s="685"/>
      <c r="DY24" s="685"/>
      <c r="DZ24" s="685"/>
      <c r="EA24" s="685"/>
      <c r="EB24" s="685"/>
      <c r="EC24" s="717"/>
    </row>
    <row r="25" spans="2:133" ht="11.25" customHeight="1">
      <c r="B25" s="606" t="s">
        <v>284</v>
      </c>
      <c r="C25" s="607"/>
      <c r="D25" s="607"/>
      <c r="E25" s="607"/>
      <c r="F25" s="607"/>
      <c r="G25" s="607"/>
      <c r="H25" s="607"/>
      <c r="I25" s="607"/>
      <c r="J25" s="607"/>
      <c r="K25" s="607"/>
      <c r="L25" s="607"/>
      <c r="M25" s="607"/>
      <c r="N25" s="607"/>
      <c r="O25" s="607"/>
      <c r="P25" s="607"/>
      <c r="Q25" s="608"/>
      <c r="R25" s="609">
        <v>177052</v>
      </c>
      <c r="S25" s="610"/>
      <c r="T25" s="610"/>
      <c r="U25" s="610"/>
      <c r="V25" s="610"/>
      <c r="W25" s="610"/>
      <c r="X25" s="610"/>
      <c r="Y25" s="611"/>
      <c r="Z25" s="665">
        <v>2.7</v>
      </c>
      <c r="AA25" s="665"/>
      <c r="AB25" s="665"/>
      <c r="AC25" s="665"/>
      <c r="AD25" s="666">
        <v>2135</v>
      </c>
      <c r="AE25" s="666"/>
      <c r="AF25" s="666"/>
      <c r="AG25" s="666"/>
      <c r="AH25" s="666"/>
      <c r="AI25" s="666"/>
      <c r="AJ25" s="666"/>
      <c r="AK25" s="666"/>
      <c r="AL25" s="612">
        <v>0.1</v>
      </c>
      <c r="AM25" s="613"/>
      <c r="AN25" s="613"/>
      <c r="AO25" s="667"/>
      <c r="AP25" s="711" t="s">
        <v>285</v>
      </c>
      <c r="AQ25" s="718"/>
      <c r="AR25" s="718"/>
      <c r="AS25" s="718"/>
      <c r="AT25" s="718"/>
      <c r="AU25" s="718"/>
      <c r="AV25" s="718"/>
      <c r="AW25" s="718"/>
      <c r="AX25" s="718"/>
      <c r="AY25" s="718"/>
      <c r="AZ25" s="718"/>
      <c r="BA25" s="718"/>
      <c r="BB25" s="718"/>
      <c r="BC25" s="718"/>
      <c r="BD25" s="718"/>
      <c r="BE25" s="718"/>
      <c r="BF25" s="713"/>
      <c r="BG25" s="609" t="s">
        <v>121</v>
      </c>
      <c r="BH25" s="610"/>
      <c r="BI25" s="610"/>
      <c r="BJ25" s="610"/>
      <c r="BK25" s="610"/>
      <c r="BL25" s="610"/>
      <c r="BM25" s="610"/>
      <c r="BN25" s="611"/>
      <c r="BO25" s="665" t="s">
        <v>121</v>
      </c>
      <c r="BP25" s="665"/>
      <c r="BQ25" s="665"/>
      <c r="BR25" s="665"/>
      <c r="BS25" s="597" t="s">
        <v>219</v>
      </c>
      <c r="BT25" s="610"/>
      <c r="BU25" s="610"/>
      <c r="BV25" s="610"/>
      <c r="BW25" s="610"/>
      <c r="BX25" s="610"/>
      <c r="BY25" s="610"/>
      <c r="BZ25" s="610"/>
      <c r="CA25" s="610"/>
      <c r="CB25" s="646"/>
      <c r="CD25" s="647" t="s">
        <v>286</v>
      </c>
      <c r="CE25" s="644"/>
      <c r="CF25" s="644"/>
      <c r="CG25" s="644"/>
      <c r="CH25" s="644"/>
      <c r="CI25" s="644"/>
      <c r="CJ25" s="644"/>
      <c r="CK25" s="644"/>
      <c r="CL25" s="644"/>
      <c r="CM25" s="644"/>
      <c r="CN25" s="644"/>
      <c r="CO25" s="644"/>
      <c r="CP25" s="644"/>
      <c r="CQ25" s="645"/>
      <c r="CR25" s="609">
        <v>1172019</v>
      </c>
      <c r="CS25" s="598"/>
      <c r="CT25" s="598"/>
      <c r="CU25" s="598"/>
      <c r="CV25" s="598"/>
      <c r="CW25" s="598"/>
      <c r="CX25" s="598"/>
      <c r="CY25" s="599"/>
      <c r="CZ25" s="612">
        <v>18.100000000000001</v>
      </c>
      <c r="DA25" s="637"/>
      <c r="DB25" s="637"/>
      <c r="DC25" s="638"/>
      <c r="DD25" s="597">
        <v>1099070</v>
      </c>
      <c r="DE25" s="598"/>
      <c r="DF25" s="598"/>
      <c r="DG25" s="598"/>
      <c r="DH25" s="598"/>
      <c r="DI25" s="598"/>
      <c r="DJ25" s="598"/>
      <c r="DK25" s="599"/>
      <c r="DL25" s="597">
        <v>1099053</v>
      </c>
      <c r="DM25" s="598"/>
      <c r="DN25" s="598"/>
      <c r="DO25" s="598"/>
      <c r="DP25" s="598"/>
      <c r="DQ25" s="598"/>
      <c r="DR25" s="598"/>
      <c r="DS25" s="598"/>
      <c r="DT25" s="598"/>
      <c r="DU25" s="598"/>
      <c r="DV25" s="599"/>
      <c r="DW25" s="612">
        <v>26.1</v>
      </c>
      <c r="DX25" s="637"/>
      <c r="DY25" s="637"/>
      <c r="DZ25" s="637"/>
      <c r="EA25" s="637"/>
      <c r="EB25" s="637"/>
      <c r="EC25" s="639"/>
    </row>
    <row r="26" spans="2:133" ht="11.25" customHeight="1">
      <c r="B26" s="606" t="s">
        <v>287</v>
      </c>
      <c r="C26" s="607"/>
      <c r="D26" s="607"/>
      <c r="E26" s="607"/>
      <c r="F26" s="607"/>
      <c r="G26" s="607"/>
      <c r="H26" s="607"/>
      <c r="I26" s="607"/>
      <c r="J26" s="607"/>
      <c r="K26" s="607"/>
      <c r="L26" s="607"/>
      <c r="M26" s="607"/>
      <c r="N26" s="607"/>
      <c r="O26" s="607"/>
      <c r="P26" s="607"/>
      <c r="Q26" s="608"/>
      <c r="R26" s="609">
        <v>17708</v>
      </c>
      <c r="S26" s="610"/>
      <c r="T26" s="610"/>
      <c r="U26" s="610"/>
      <c r="V26" s="610"/>
      <c r="W26" s="610"/>
      <c r="X26" s="610"/>
      <c r="Y26" s="611"/>
      <c r="Z26" s="665">
        <v>0.3</v>
      </c>
      <c r="AA26" s="665"/>
      <c r="AB26" s="665"/>
      <c r="AC26" s="665"/>
      <c r="AD26" s="666" t="s">
        <v>219</v>
      </c>
      <c r="AE26" s="666"/>
      <c r="AF26" s="666"/>
      <c r="AG26" s="666"/>
      <c r="AH26" s="666"/>
      <c r="AI26" s="666"/>
      <c r="AJ26" s="666"/>
      <c r="AK26" s="666"/>
      <c r="AL26" s="612" t="s">
        <v>121</v>
      </c>
      <c r="AM26" s="613"/>
      <c r="AN26" s="613"/>
      <c r="AO26" s="667"/>
      <c r="AP26" s="711" t="s">
        <v>288</v>
      </c>
      <c r="AQ26" s="712"/>
      <c r="AR26" s="712"/>
      <c r="AS26" s="712"/>
      <c r="AT26" s="712"/>
      <c r="AU26" s="712"/>
      <c r="AV26" s="712"/>
      <c r="AW26" s="712"/>
      <c r="AX26" s="712"/>
      <c r="AY26" s="712"/>
      <c r="AZ26" s="712"/>
      <c r="BA26" s="712"/>
      <c r="BB26" s="712"/>
      <c r="BC26" s="712"/>
      <c r="BD26" s="712"/>
      <c r="BE26" s="712"/>
      <c r="BF26" s="713"/>
      <c r="BG26" s="609" t="s">
        <v>219</v>
      </c>
      <c r="BH26" s="610"/>
      <c r="BI26" s="610"/>
      <c r="BJ26" s="610"/>
      <c r="BK26" s="610"/>
      <c r="BL26" s="610"/>
      <c r="BM26" s="610"/>
      <c r="BN26" s="611"/>
      <c r="BO26" s="665" t="s">
        <v>219</v>
      </c>
      <c r="BP26" s="665"/>
      <c r="BQ26" s="665"/>
      <c r="BR26" s="665"/>
      <c r="BS26" s="597" t="s">
        <v>121</v>
      </c>
      <c r="BT26" s="610"/>
      <c r="BU26" s="610"/>
      <c r="BV26" s="610"/>
      <c r="BW26" s="610"/>
      <c r="BX26" s="610"/>
      <c r="BY26" s="610"/>
      <c r="BZ26" s="610"/>
      <c r="CA26" s="610"/>
      <c r="CB26" s="646"/>
      <c r="CD26" s="647" t="s">
        <v>289</v>
      </c>
      <c r="CE26" s="644"/>
      <c r="CF26" s="644"/>
      <c r="CG26" s="644"/>
      <c r="CH26" s="644"/>
      <c r="CI26" s="644"/>
      <c r="CJ26" s="644"/>
      <c r="CK26" s="644"/>
      <c r="CL26" s="644"/>
      <c r="CM26" s="644"/>
      <c r="CN26" s="644"/>
      <c r="CO26" s="644"/>
      <c r="CP26" s="644"/>
      <c r="CQ26" s="645"/>
      <c r="CR26" s="609">
        <v>757148</v>
      </c>
      <c r="CS26" s="610"/>
      <c r="CT26" s="610"/>
      <c r="CU26" s="610"/>
      <c r="CV26" s="610"/>
      <c r="CW26" s="610"/>
      <c r="CX26" s="610"/>
      <c r="CY26" s="611"/>
      <c r="CZ26" s="612">
        <v>11.7</v>
      </c>
      <c r="DA26" s="637"/>
      <c r="DB26" s="637"/>
      <c r="DC26" s="638"/>
      <c r="DD26" s="597">
        <v>691376</v>
      </c>
      <c r="DE26" s="610"/>
      <c r="DF26" s="610"/>
      <c r="DG26" s="610"/>
      <c r="DH26" s="610"/>
      <c r="DI26" s="610"/>
      <c r="DJ26" s="610"/>
      <c r="DK26" s="611"/>
      <c r="DL26" s="597" t="s">
        <v>219</v>
      </c>
      <c r="DM26" s="610"/>
      <c r="DN26" s="610"/>
      <c r="DO26" s="610"/>
      <c r="DP26" s="610"/>
      <c r="DQ26" s="610"/>
      <c r="DR26" s="610"/>
      <c r="DS26" s="610"/>
      <c r="DT26" s="610"/>
      <c r="DU26" s="610"/>
      <c r="DV26" s="611"/>
      <c r="DW26" s="612" t="s">
        <v>121</v>
      </c>
      <c r="DX26" s="637"/>
      <c r="DY26" s="637"/>
      <c r="DZ26" s="637"/>
      <c r="EA26" s="637"/>
      <c r="EB26" s="637"/>
      <c r="EC26" s="639"/>
    </row>
    <row r="27" spans="2:133" ht="11.25" customHeight="1">
      <c r="B27" s="606" t="s">
        <v>290</v>
      </c>
      <c r="C27" s="607"/>
      <c r="D27" s="607"/>
      <c r="E27" s="607"/>
      <c r="F27" s="607"/>
      <c r="G27" s="607"/>
      <c r="H27" s="607"/>
      <c r="I27" s="607"/>
      <c r="J27" s="607"/>
      <c r="K27" s="607"/>
      <c r="L27" s="607"/>
      <c r="M27" s="607"/>
      <c r="N27" s="607"/>
      <c r="O27" s="607"/>
      <c r="P27" s="607"/>
      <c r="Q27" s="608"/>
      <c r="R27" s="609">
        <v>287267</v>
      </c>
      <c r="S27" s="610"/>
      <c r="T27" s="610"/>
      <c r="U27" s="610"/>
      <c r="V27" s="610"/>
      <c r="W27" s="610"/>
      <c r="X27" s="610"/>
      <c r="Y27" s="611"/>
      <c r="Z27" s="665">
        <v>4.4000000000000004</v>
      </c>
      <c r="AA27" s="665"/>
      <c r="AB27" s="665"/>
      <c r="AC27" s="665"/>
      <c r="AD27" s="666" t="s">
        <v>219</v>
      </c>
      <c r="AE27" s="666"/>
      <c r="AF27" s="666"/>
      <c r="AG27" s="666"/>
      <c r="AH27" s="666"/>
      <c r="AI27" s="666"/>
      <c r="AJ27" s="666"/>
      <c r="AK27" s="666"/>
      <c r="AL27" s="612" t="s">
        <v>121</v>
      </c>
      <c r="AM27" s="613"/>
      <c r="AN27" s="613"/>
      <c r="AO27" s="667"/>
      <c r="AP27" s="606" t="s">
        <v>291</v>
      </c>
      <c r="AQ27" s="607"/>
      <c r="AR27" s="607"/>
      <c r="AS27" s="607"/>
      <c r="AT27" s="607"/>
      <c r="AU27" s="607"/>
      <c r="AV27" s="607"/>
      <c r="AW27" s="607"/>
      <c r="AX27" s="607"/>
      <c r="AY27" s="607"/>
      <c r="AZ27" s="607"/>
      <c r="BA27" s="607"/>
      <c r="BB27" s="607"/>
      <c r="BC27" s="607"/>
      <c r="BD27" s="607"/>
      <c r="BE27" s="607"/>
      <c r="BF27" s="608"/>
      <c r="BG27" s="609">
        <v>595657</v>
      </c>
      <c r="BH27" s="610"/>
      <c r="BI27" s="610"/>
      <c r="BJ27" s="610"/>
      <c r="BK27" s="610"/>
      <c r="BL27" s="610"/>
      <c r="BM27" s="610"/>
      <c r="BN27" s="611"/>
      <c r="BO27" s="665">
        <v>100</v>
      </c>
      <c r="BP27" s="665"/>
      <c r="BQ27" s="665"/>
      <c r="BR27" s="665"/>
      <c r="BS27" s="597" t="s">
        <v>121</v>
      </c>
      <c r="BT27" s="610"/>
      <c r="BU27" s="610"/>
      <c r="BV27" s="610"/>
      <c r="BW27" s="610"/>
      <c r="BX27" s="610"/>
      <c r="BY27" s="610"/>
      <c r="BZ27" s="610"/>
      <c r="CA27" s="610"/>
      <c r="CB27" s="646"/>
      <c r="CD27" s="647" t="s">
        <v>292</v>
      </c>
      <c r="CE27" s="644"/>
      <c r="CF27" s="644"/>
      <c r="CG27" s="644"/>
      <c r="CH27" s="644"/>
      <c r="CI27" s="644"/>
      <c r="CJ27" s="644"/>
      <c r="CK27" s="644"/>
      <c r="CL27" s="644"/>
      <c r="CM27" s="644"/>
      <c r="CN27" s="644"/>
      <c r="CO27" s="644"/>
      <c r="CP27" s="644"/>
      <c r="CQ27" s="645"/>
      <c r="CR27" s="609">
        <v>240790</v>
      </c>
      <c r="CS27" s="598"/>
      <c r="CT27" s="598"/>
      <c r="CU27" s="598"/>
      <c r="CV27" s="598"/>
      <c r="CW27" s="598"/>
      <c r="CX27" s="598"/>
      <c r="CY27" s="599"/>
      <c r="CZ27" s="612">
        <v>3.7</v>
      </c>
      <c r="DA27" s="637"/>
      <c r="DB27" s="637"/>
      <c r="DC27" s="638"/>
      <c r="DD27" s="597">
        <v>82502</v>
      </c>
      <c r="DE27" s="598"/>
      <c r="DF27" s="598"/>
      <c r="DG27" s="598"/>
      <c r="DH27" s="598"/>
      <c r="DI27" s="598"/>
      <c r="DJ27" s="598"/>
      <c r="DK27" s="599"/>
      <c r="DL27" s="597">
        <v>81401</v>
      </c>
      <c r="DM27" s="598"/>
      <c r="DN27" s="598"/>
      <c r="DO27" s="598"/>
      <c r="DP27" s="598"/>
      <c r="DQ27" s="598"/>
      <c r="DR27" s="598"/>
      <c r="DS27" s="598"/>
      <c r="DT27" s="598"/>
      <c r="DU27" s="598"/>
      <c r="DV27" s="599"/>
      <c r="DW27" s="612">
        <v>1.9</v>
      </c>
      <c r="DX27" s="637"/>
      <c r="DY27" s="637"/>
      <c r="DZ27" s="637"/>
      <c r="EA27" s="637"/>
      <c r="EB27" s="637"/>
      <c r="EC27" s="639"/>
    </row>
    <row r="28" spans="2:133" ht="11.25" customHeight="1">
      <c r="B28" s="708" t="s">
        <v>293</v>
      </c>
      <c r="C28" s="709"/>
      <c r="D28" s="709"/>
      <c r="E28" s="709"/>
      <c r="F28" s="709"/>
      <c r="G28" s="709"/>
      <c r="H28" s="709"/>
      <c r="I28" s="709"/>
      <c r="J28" s="709"/>
      <c r="K28" s="709"/>
      <c r="L28" s="709"/>
      <c r="M28" s="709"/>
      <c r="N28" s="709"/>
      <c r="O28" s="709"/>
      <c r="P28" s="709"/>
      <c r="Q28" s="710"/>
      <c r="R28" s="609" t="s">
        <v>121</v>
      </c>
      <c r="S28" s="610"/>
      <c r="T28" s="610"/>
      <c r="U28" s="610"/>
      <c r="V28" s="610"/>
      <c r="W28" s="610"/>
      <c r="X28" s="610"/>
      <c r="Y28" s="611"/>
      <c r="Z28" s="665" t="s">
        <v>121</v>
      </c>
      <c r="AA28" s="665"/>
      <c r="AB28" s="665"/>
      <c r="AC28" s="665"/>
      <c r="AD28" s="666" t="s">
        <v>121</v>
      </c>
      <c r="AE28" s="666"/>
      <c r="AF28" s="666"/>
      <c r="AG28" s="666"/>
      <c r="AH28" s="666"/>
      <c r="AI28" s="666"/>
      <c r="AJ28" s="666"/>
      <c r="AK28" s="666"/>
      <c r="AL28" s="612" t="s">
        <v>121</v>
      </c>
      <c r="AM28" s="613"/>
      <c r="AN28" s="613"/>
      <c r="AO28" s="667"/>
      <c r="AP28" s="615"/>
      <c r="AQ28" s="616"/>
      <c r="AR28" s="616"/>
      <c r="AS28" s="616"/>
      <c r="AT28" s="616"/>
      <c r="AU28" s="616"/>
      <c r="AV28" s="616"/>
      <c r="AW28" s="616"/>
      <c r="AX28" s="616"/>
      <c r="AY28" s="616"/>
      <c r="AZ28" s="616"/>
      <c r="BA28" s="616"/>
      <c r="BB28" s="616"/>
      <c r="BC28" s="616"/>
      <c r="BD28" s="616"/>
      <c r="BE28" s="616"/>
      <c r="BF28" s="617"/>
      <c r="BG28" s="609"/>
      <c r="BH28" s="610"/>
      <c r="BI28" s="610"/>
      <c r="BJ28" s="610"/>
      <c r="BK28" s="610"/>
      <c r="BL28" s="610"/>
      <c r="BM28" s="610"/>
      <c r="BN28" s="611"/>
      <c r="BO28" s="665"/>
      <c r="BP28" s="665"/>
      <c r="BQ28" s="665"/>
      <c r="BR28" s="665"/>
      <c r="BS28" s="666"/>
      <c r="BT28" s="666"/>
      <c r="BU28" s="666"/>
      <c r="BV28" s="666"/>
      <c r="BW28" s="666"/>
      <c r="BX28" s="666"/>
      <c r="BY28" s="666"/>
      <c r="BZ28" s="666"/>
      <c r="CA28" s="666"/>
      <c r="CB28" s="707"/>
      <c r="CD28" s="647" t="s">
        <v>294</v>
      </c>
      <c r="CE28" s="644"/>
      <c r="CF28" s="644"/>
      <c r="CG28" s="644"/>
      <c r="CH28" s="644"/>
      <c r="CI28" s="644"/>
      <c r="CJ28" s="644"/>
      <c r="CK28" s="644"/>
      <c r="CL28" s="644"/>
      <c r="CM28" s="644"/>
      <c r="CN28" s="644"/>
      <c r="CO28" s="644"/>
      <c r="CP28" s="644"/>
      <c r="CQ28" s="645"/>
      <c r="CR28" s="609">
        <v>1189535</v>
      </c>
      <c r="CS28" s="610"/>
      <c r="CT28" s="610"/>
      <c r="CU28" s="610"/>
      <c r="CV28" s="610"/>
      <c r="CW28" s="610"/>
      <c r="CX28" s="610"/>
      <c r="CY28" s="611"/>
      <c r="CZ28" s="612">
        <v>18.399999999999999</v>
      </c>
      <c r="DA28" s="637"/>
      <c r="DB28" s="637"/>
      <c r="DC28" s="638"/>
      <c r="DD28" s="597">
        <v>1098604</v>
      </c>
      <c r="DE28" s="610"/>
      <c r="DF28" s="610"/>
      <c r="DG28" s="610"/>
      <c r="DH28" s="610"/>
      <c r="DI28" s="610"/>
      <c r="DJ28" s="610"/>
      <c r="DK28" s="611"/>
      <c r="DL28" s="597">
        <v>1098604</v>
      </c>
      <c r="DM28" s="610"/>
      <c r="DN28" s="610"/>
      <c r="DO28" s="610"/>
      <c r="DP28" s="610"/>
      <c r="DQ28" s="610"/>
      <c r="DR28" s="610"/>
      <c r="DS28" s="610"/>
      <c r="DT28" s="610"/>
      <c r="DU28" s="610"/>
      <c r="DV28" s="611"/>
      <c r="DW28" s="612">
        <v>26.1</v>
      </c>
      <c r="DX28" s="637"/>
      <c r="DY28" s="637"/>
      <c r="DZ28" s="637"/>
      <c r="EA28" s="637"/>
      <c r="EB28" s="637"/>
      <c r="EC28" s="639"/>
    </row>
    <row r="29" spans="2:133" ht="11.25" customHeight="1">
      <c r="B29" s="606" t="s">
        <v>295</v>
      </c>
      <c r="C29" s="607"/>
      <c r="D29" s="607"/>
      <c r="E29" s="607"/>
      <c r="F29" s="607"/>
      <c r="G29" s="607"/>
      <c r="H29" s="607"/>
      <c r="I29" s="607"/>
      <c r="J29" s="607"/>
      <c r="K29" s="607"/>
      <c r="L29" s="607"/>
      <c r="M29" s="607"/>
      <c r="N29" s="607"/>
      <c r="O29" s="607"/>
      <c r="P29" s="607"/>
      <c r="Q29" s="608"/>
      <c r="R29" s="609">
        <v>387535</v>
      </c>
      <c r="S29" s="610"/>
      <c r="T29" s="610"/>
      <c r="U29" s="610"/>
      <c r="V29" s="610"/>
      <c r="W29" s="610"/>
      <c r="X29" s="610"/>
      <c r="Y29" s="611"/>
      <c r="Z29" s="665">
        <v>5.9</v>
      </c>
      <c r="AA29" s="665"/>
      <c r="AB29" s="665"/>
      <c r="AC29" s="665"/>
      <c r="AD29" s="666" t="s">
        <v>219</v>
      </c>
      <c r="AE29" s="666"/>
      <c r="AF29" s="666"/>
      <c r="AG29" s="666"/>
      <c r="AH29" s="666"/>
      <c r="AI29" s="666"/>
      <c r="AJ29" s="666"/>
      <c r="AK29" s="666"/>
      <c r="AL29" s="612" t="s">
        <v>219</v>
      </c>
      <c r="AM29" s="613"/>
      <c r="AN29" s="613"/>
      <c r="AO29" s="667"/>
      <c r="AP29" s="677" t="s">
        <v>213</v>
      </c>
      <c r="AQ29" s="678"/>
      <c r="AR29" s="678"/>
      <c r="AS29" s="678"/>
      <c r="AT29" s="678"/>
      <c r="AU29" s="678"/>
      <c r="AV29" s="678"/>
      <c r="AW29" s="678"/>
      <c r="AX29" s="678"/>
      <c r="AY29" s="678"/>
      <c r="AZ29" s="678"/>
      <c r="BA29" s="678"/>
      <c r="BB29" s="678"/>
      <c r="BC29" s="678"/>
      <c r="BD29" s="678"/>
      <c r="BE29" s="678"/>
      <c r="BF29" s="679"/>
      <c r="BG29" s="677" t="s">
        <v>296</v>
      </c>
      <c r="BH29" s="705"/>
      <c r="BI29" s="705"/>
      <c r="BJ29" s="705"/>
      <c r="BK29" s="705"/>
      <c r="BL29" s="705"/>
      <c r="BM29" s="705"/>
      <c r="BN29" s="705"/>
      <c r="BO29" s="705"/>
      <c r="BP29" s="705"/>
      <c r="BQ29" s="706"/>
      <c r="BR29" s="677" t="s">
        <v>297</v>
      </c>
      <c r="BS29" s="705"/>
      <c r="BT29" s="705"/>
      <c r="BU29" s="705"/>
      <c r="BV29" s="705"/>
      <c r="BW29" s="705"/>
      <c r="BX29" s="705"/>
      <c r="BY29" s="705"/>
      <c r="BZ29" s="705"/>
      <c r="CA29" s="705"/>
      <c r="CB29" s="706"/>
      <c r="CD29" s="687" t="s">
        <v>298</v>
      </c>
      <c r="CE29" s="688"/>
      <c r="CF29" s="647" t="s">
        <v>299</v>
      </c>
      <c r="CG29" s="644"/>
      <c r="CH29" s="644"/>
      <c r="CI29" s="644"/>
      <c r="CJ29" s="644"/>
      <c r="CK29" s="644"/>
      <c r="CL29" s="644"/>
      <c r="CM29" s="644"/>
      <c r="CN29" s="644"/>
      <c r="CO29" s="644"/>
      <c r="CP29" s="644"/>
      <c r="CQ29" s="645"/>
      <c r="CR29" s="609">
        <v>1189535</v>
      </c>
      <c r="CS29" s="598"/>
      <c r="CT29" s="598"/>
      <c r="CU29" s="598"/>
      <c r="CV29" s="598"/>
      <c r="CW29" s="598"/>
      <c r="CX29" s="598"/>
      <c r="CY29" s="599"/>
      <c r="CZ29" s="612">
        <v>18.399999999999999</v>
      </c>
      <c r="DA29" s="637"/>
      <c r="DB29" s="637"/>
      <c r="DC29" s="638"/>
      <c r="DD29" s="597">
        <v>1098604</v>
      </c>
      <c r="DE29" s="598"/>
      <c r="DF29" s="598"/>
      <c r="DG29" s="598"/>
      <c r="DH29" s="598"/>
      <c r="DI29" s="598"/>
      <c r="DJ29" s="598"/>
      <c r="DK29" s="599"/>
      <c r="DL29" s="597">
        <v>1098604</v>
      </c>
      <c r="DM29" s="598"/>
      <c r="DN29" s="598"/>
      <c r="DO29" s="598"/>
      <c r="DP29" s="598"/>
      <c r="DQ29" s="598"/>
      <c r="DR29" s="598"/>
      <c r="DS29" s="598"/>
      <c r="DT29" s="598"/>
      <c r="DU29" s="598"/>
      <c r="DV29" s="599"/>
      <c r="DW29" s="612">
        <v>26.1</v>
      </c>
      <c r="DX29" s="637"/>
      <c r="DY29" s="637"/>
      <c r="DZ29" s="637"/>
      <c r="EA29" s="637"/>
      <c r="EB29" s="637"/>
      <c r="EC29" s="639"/>
    </row>
    <row r="30" spans="2:133" ht="11.25" customHeight="1">
      <c r="B30" s="606" t="s">
        <v>300</v>
      </c>
      <c r="C30" s="607"/>
      <c r="D30" s="607"/>
      <c r="E30" s="607"/>
      <c r="F30" s="607"/>
      <c r="G30" s="607"/>
      <c r="H30" s="607"/>
      <c r="I30" s="607"/>
      <c r="J30" s="607"/>
      <c r="K30" s="607"/>
      <c r="L30" s="607"/>
      <c r="M30" s="607"/>
      <c r="N30" s="607"/>
      <c r="O30" s="607"/>
      <c r="P30" s="607"/>
      <c r="Q30" s="608"/>
      <c r="R30" s="609">
        <v>54692</v>
      </c>
      <c r="S30" s="610"/>
      <c r="T30" s="610"/>
      <c r="U30" s="610"/>
      <c r="V30" s="610"/>
      <c r="W30" s="610"/>
      <c r="X30" s="610"/>
      <c r="Y30" s="611"/>
      <c r="Z30" s="665">
        <v>0.8</v>
      </c>
      <c r="AA30" s="665"/>
      <c r="AB30" s="665"/>
      <c r="AC30" s="665"/>
      <c r="AD30" s="666">
        <v>25861</v>
      </c>
      <c r="AE30" s="666"/>
      <c r="AF30" s="666"/>
      <c r="AG30" s="666"/>
      <c r="AH30" s="666"/>
      <c r="AI30" s="666"/>
      <c r="AJ30" s="666"/>
      <c r="AK30" s="666"/>
      <c r="AL30" s="612">
        <v>0.6</v>
      </c>
      <c r="AM30" s="613"/>
      <c r="AN30" s="613"/>
      <c r="AO30" s="667"/>
      <c r="AP30" s="693" t="s">
        <v>301</v>
      </c>
      <c r="AQ30" s="694"/>
      <c r="AR30" s="694"/>
      <c r="AS30" s="694"/>
      <c r="AT30" s="699" t="s">
        <v>302</v>
      </c>
      <c r="AU30" s="210"/>
      <c r="AV30" s="210"/>
      <c r="AW30" s="210"/>
      <c r="AX30" s="702" t="s">
        <v>178</v>
      </c>
      <c r="AY30" s="703"/>
      <c r="AZ30" s="703"/>
      <c r="BA30" s="703"/>
      <c r="BB30" s="703"/>
      <c r="BC30" s="703"/>
      <c r="BD30" s="703"/>
      <c r="BE30" s="703"/>
      <c r="BF30" s="704"/>
      <c r="BG30" s="683">
        <v>99.5</v>
      </c>
      <c r="BH30" s="684"/>
      <c r="BI30" s="684"/>
      <c r="BJ30" s="684"/>
      <c r="BK30" s="684"/>
      <c r="BL30" s="684"/>
      <c r="BM30" s="685">
        <v>98.2</v>
      </c>
      <c r="BN30" s="684"/>
      <c r="BO30" s="684"/>
      <c r="BP30" s="684"/>
      <c r="BQ30" s="686"/>
      <c r="BR30" s="683">
        <v>99.4</v>
      </c>
      <c r="BS30" s="684"/>
      <c r="BT30" s="684"/>
      <c r="BU30" s="684"/>
      <c r="BV30" s="684"/>
      <c r="BW30" s="684"/>
      <c r="BX30" s="685">
        <v>97.7</v>
      </c>
      <c r="BY30" s="684"/>
      <c r="BZ30" s="684"/>
      <c r="CA30" s="684"/>
      <c r="CB30" s="686"/>
      <c r="CD30" s="689"/>
      <c r="CE30" s="690"/>
      <c r="CF30" s="647" t="s">
        <v>303</v>
      </c>
      <c r="CG30" s="644"/>
      <c r="CH30" s="644"/>
      <c r="CI30" s="644"/>
      <c r="CJ30" s="644"/>
      <c r="CK30" s="644"/>
      <c r="CL30" s="644"/>
      <c r="CM30" s="644"/>
      <c r="CN30" s="644"/>
      <c r="CO30" s="644"/>
      <c r="CP30" s="644"/>
      <c r="CQ30" s="645"/>
      <c r="CR30" s="609">
        <v>1092151</v>
      </c>
      <c r="CS30" s="610"/>
      <c r="CT30" s="610"/>
      <c r="CU30" s="610"/>
      <c r="CV30" s="610"/>
      <c r="CW30" s="610"/>
      <c r="CX30" s="610"/>
      <c r="CY30" s="611"/>
      <c r="CZ30" s="612">
        <v>16.899999999999999</v>
      </c>
      <c r="DA30" s="637"/>
      <c r="DB30" s="637"/>
      <c r="DC30" s="638"/>
      <c r="DD30" s="597">
        <v>1002854</v>
      </c>
      <c r="DE30" s="610"/>
      <c r="DF30" s="610"/>
      <c r="DG30" s="610"/>
      <c r="DH30" s="610"/>
      <c r="DI30" s="610"/>
      <c r="DJ30" s="610"/>
      <c r="DK30" s="611"/>
      <c r="DL30" s="597">
        <v>1002854</v>
      </c>
      <c r="DM30" s="610"/>
      <c r="DN30" s="610"/>
      <c r="DO30" s="610"/>
      <c r="DP30" s="610"/>
      <c r="DQ30" s="610"/>
      <c r="DR30" s="610"/>
      <c r="DS30" s="610"/>
      <c r="DT30" s="610"/>
      <c r="DU30" s="610"/>
      <c r="DV30" s="611"/>
      <c r="DW30" s="612">
        <v>23.8</v>
      </c>
      <c r="DX30" s="637"/>
      <c r="DY30" s="637"/>
      <c r="DZ30" s="637"/>
      <c r="EA30" s="637"/>
      <c r="EB30" s="637"/>
      <c r="EC30" s="639"/>
    </row>
    <row r="31" spans="2:133" ht="11.25" customHeight="1">
      <c r="B31" s="606" t="s">
        <v>304</v>
      </c>
      <c r="C31" s="607"/>
      <c r="D31" s="607"/>
      <c r="E31" s="607"/>
      <c r="F31" s="607"/>
      <c r="G31" s="607"/>
      <c r="H31" s="607"/>
      <c r="I31" s="607"/>
      <c r="J31" s="607"/>
      <c r="K31" s="607"/>
      <c r="L31" s="607"/>
      <c r="M31" s="607"/>
      <c r="N31" s="607"/>
      <c r="O31" s="607"/>
      <c r="P31" s="607"/>
      <c r="Q31" s="608"/>
      <c r="R31" s="609">
        <v>15411</v>
      </c>
      <c r="S31" s="610"/>
      <c r="T31" s="610"/>
      <c r="U31" s="610"/>
      <c r="V31" s="610"/>
      <c r="W31" s="610"/>
      <c r="X31" s="610"/>
      <c r="Y31" s="611"/>
      <c r="Z31" s="665">
        <v>0.2</v>
      </c>
      <c r="AA31" s="665"/>
      <c r="AB31" s="665"/>
      <c r="AC31" s="665"/>
      <c r="AD31" s="666" t="s">
        <v>219</v>
      </c>
      <c r="AE31" s="666"/>
      <c r="AF31" s="666"/>
      <c r="AG31" s="666"/>
      <c r="AH31" s="666"/>
      <c r="AI31" s="666"/>
      <c r="AJ31" s="666"/>
      <c r="AK31" s="666"/>
      <c r="AL31" s="612" t="s">
        <v>121</v>
      </c>
      <c r="AM31" s="613"/>
      <c r="AN31" s="613"/>
      <c r="AO31" s="667"/>
      <c r="AP31" s="695"/>
      <c r="AQ31" s="696"/>
      <c r="AR31" s="696"/>
      <c r="AS31" s="696"/>
      <c r="AT31" s="700"/>
      <c r="AU31" s="209" t="s">
        <v>305</v>
      </c>
      <c r="AV31" s="209"/>
      <c r="AW31" s="209"/>
      <c r="AX31" s="606" t="s">
        <v>306</v>
      </c>
      <c r="AY31" s="607"/>
      <c r="AZ31" s="607"/>
      <c r="BA31" s="607"/>
      <c r="BB31" s="607"/>
      <c r="BC31" s="607"/>
      <c r="BD31" s="607"/>
      <c r="BE31" s="607"/>
      <c r="BF31" s="608"/>
      <c r="BG31" s="681">
        <v>99.7</v>
      </c>
      <c r="BH31" s="598"/>
      <c r="BI31" s="598"/>
      <c r="BJ31" s="598"/>
      <c r="BK31" s="598"/>
      <c r="BL31" s="598"/>
      <c r="BM31" s="613">
        <v>98.7</v>
      </c>
      <c r="BN31" s="682"/>
      <c r="BO31" s="682"/>
      <c r="BP31" s="682"/>
      <c r="BQ31" s="643"/>
      <c r="BR31" s="681">
        <v>99.6</v>
      </c>
      <c r="BS31" s="598"/>
      <c r="BT31" s="598"/>
      <c r="BU31" s="598"/>
      <c r="BV31" s="598"/>
      <c r="BW31" s="598"/>
      <c r="BX31" s="613">
        <v>98.3</v>
      </c>
      <c r="BY31" s="682"/>
      <c r="BZ31" s="682"/>
      <c r="CA31" s="682"/>
      <c r="CB31" s="643"/>
      <c r="CD31" s="689"/>
      <c r="CE31" s="690"/>
      <c r="CF31" s="647" t="s">
        <v>307</v>
      </c>
      <c r="CG31" s="644"/>
      <c r="CH31" s="644"/>
      <c r="CI31" s="644"/>
      <c r="CJ31" s="644"/>
      <c r="CK31" s="644"/>
      <c r="CL31" s="644"/>
      <c r="CM31" s="644"/>
      <c r="CN31" s="644"/>
      <c r="CO31" s="644"/>
      <c r="CP31" s="644"/>
      <c r="CQ31" s="645"/>
      <c r="CR31" s="609">
        <v>97384</v>
      </c>
      <c r="CS31" s="598"/>
      <c r="CT31" s="598"/>
      <c r="CU31" s="598"/>
      <c r="CV31" s="598"/>
      <c r="CW31" s="598"/>
      <c r="CX31" s="598"/>
      <c r="CY31" s="599"/>
      <c r="CZ31" s="612">
        <v>1.5</v>
      </c>
      <c r="DA31" s="637"/>
      <c r="DB31" s="637"/>
      <c r="DC31" s="638"/>
      <c r="DD31" s="597">
        <v>95750</v>
      </c>
      <c r="DE31" s="598"/>
      <c r="DF31" s="598"/>
      <c r="DG31" s="598"/>
      <c r="DH31" s="598"/>
      <c r="DI31" s="598"/>
      <c r="DJ31" s="598"/>
      <c r="DK31" s="599"/>
      <c r="DL31" s="597">
        <v>95750</v>
      </c>
      <c r="DM31" s="598"/>
      <c r="DN31" s="598"/>
      <c r="DO31" s="598"/>
      <c r="DP31" s="598"/>
      <c r="DQ31" s="598"/>
      <c r="DR31" s="598"/>
      <c r="DS31" s="598"/>
      <c r="DT31" s="598"/>
      <c r="DU31" s="598"/>
      <c r="DV31" s="599"/>
      <c r="DW31" s="612">
        <v>2.2999999999999998</v>
      </c>
      <c r="DX31" s="637"/>
      <c r="DY31" s="637"/>
      <c r="DZ31" s="637"/>
      <c r="EA31" s="637"/>
      <c r="EB31" s="637"/>
      <c r="EC31" s="639"/>
    </row>
    <row r="32" spans="2:133" ht="11.25" customHeight="1">
      <c r="B32" s="606" t="s">
        <v>308</v>
      </c>
      <c r="C32" s="607"/>
      <c r="D32" s="607"/>
      <c r="E32" s="607"/>
      <c r="F32" s="607"/>
      <c r="G32" s="607"/>
      <c r="H32" s="607"/>
      <c r="I32" s="607"/>
      <c r="J32" s="607"/>
      <c r="K32" s="607"/>
      <c r="L32" s="607"/>
      <c r="M32" s="607"/>
      <c r="N32" s="607"/>
      <c r="O32" s="607"/>
      <c r="P32" s="607"/>
      <c r="Q32" s="608"/>
      <c r="R32" s="609">
        <v>150000</v>
      </c>
      <c r="S32" s="610"/>
      <c r="T32" s="610"/>
      <c r="U32" s="610"/>
      <c r="V32" s="610"/>
      <c r="W32" s="610"/>
      <c r="X32" s="610"/>
      <c r="Y32" s="611"/>
      <c r="Z32" s="665">
        <v>2.2999999999999998</v>
      </c>
      <c r="AA32" s="665"/>
      <c r="AB32" s="665"/>
      <c r="AC32" s="665"/>
      <c r="AD32" s="666" t="s">
        <v>219</v>
      </c>
      <c r="AE32" s="666"/>
      <c r="AF32" s="666"/>
      <c r="AG32" s="666"/>
      <c r="AH32" s="666"/>
      <c r="AI32" s="666"/>
      <c r="AJ32" s="666"/>
      <c r="AK32" s="666"/>
      <c r="AL32" s="612" t="s">
        <v>121</v>
      </c>
      <c r="AM32" s="613"/>
      <c r="AN32" s="613"/>
      <c r="AO32" s="667"/>
      <c r="AP32" s="697"/>
      <c r="AQ32" s="698"/>
      <c r="AR32" s="698"/>
      <c r="AS32" s="698"/>
      <c r="AT32" s="701"/>
      <c r="AU32" s="211"/>
      <c r="AV32" s="211"/>
      <c r="AW32" s="211"/>
      <c r="AX32" s="615" t="s">
        <v>309</v>
      </c>
      <c r="AY32" s="616"/>
      <c r="AZ32" s="616"/>
      <c r="BA32" s="616"/>
      <c r="BB32" s="616"/>
      <c r="BC32" s="616"/>
      <c r="BD32" s="616"/>
      <c r="BE32" s="616"/>
      <c r="BF32" s="617"/>
      <c r="BG32" s="680">
        <v>99.4</v>
      </c>
      <c r="BH32" s="619"/>
      <c r="BI32" s="619"/>
      <c r="BJ32" s="619"/>
      <c r="BK32" s="619"/>
      <c r="BL32" s="619"/>
      <c r="BM32" s="663">
        <v>97.5</v>
      </c>
      <c r="BN32" s="619"/>
      <c r="BO32" s="619"/>
      <c r="BP32" s="619"/>
      <c r="BQ32" s="656"/>
      <c r="BR32" s="680">
        <v>99.3</v>
      </c>
      <c r="BS32" s="619"/>
      <c r="BT32" s="619"/>
      <c r="BU32" s="619"/>
      <c r="BV32" s="619"/>
      <c r="BW32" s="619"/>
      <c r="BX32" s="663">
        <v>96.8</v>
      </c>
      <c r="BY32" s="619"/>
      <c r="BZ32" s="619"/>
      <c r="CA32" s="619"/>
      <c r="CB32" s="656"/>
      <c r="CD32" s="691"/>
      <c r="CE32" s="692"/>
      <c r="CF32" s="647" t="s">
        <v>310</v>
      </c>
      <c r="CG32" s="644"/>
      <c r="CH32" s="644"/>
      <c r="CI32" s="644"/>
      <c r="CJ32" s="644"/>
      <c r="CK32" s="644"/>
      <c r="CL32" s="644"/>
      <c r="CM32" s="644"/>
      <c r="CN32" s="644"/>
      <c r="CO32" s="644"/>
      <c r="CP32" s="644"/>
      <c r="CQ32" s="645"/>
      <c r="CR32" s="609" t="s">
        <v>219</v>
      </c>
      <c r="CS32" s="610"/>
      <c r="CT32" s="610"/>
      <c r="CU32" s="610"/>
      <c r="CV32" s="610"/>
      <c r="CW32" s="610"/>
      <c r="CX32" s="610"/>
      <c r="CY32" s="611"/>
      <c r="CZ32" s="612" t="s">
        <v>219</v>
      </c>
      <c r="DA32" s="637"/>
      <c r="DB32" s="637"/>
      <c r="DC32" s="638"/>
      <c r="DD32" s="597" t="s">
        <v>121</v>
      </c>
      <c r="DE32" s="610"/>
      <c r="DF32" s="610"/>
      <c r="DG32" s="610"/>
      <c r="DH32" s="610"/>
      <c r="DI32" s="610"/>
      <c r="DJ32" s="610"/>
      <c r="DK32" s="611"/>
      <c r="DL32" s="597" t="s">
        <v>219</v>
      </c>
      <c r="DM32" s="610"/>
      <c r="DN32" s="610"/>
      <c r="DO32" s="610"/>
      <c r="DP32" s="610"/>
      <c r="DQ32" s="610"/>
      <c r="DR32" s="610"/>
      <c r="DS32" s="610"/>
      <c r="DT32" s="610"/>
      <c r="DU32" s="610"/>
      <c r="DV32" s="611"/>
      <c r="DW32" s="612" t="s">
        <v>249</v>
      </c>
      <c r="DX32" s="637"/>
      <c r="DY32" s="637"/>
      <c r="DZ32" s="637"/>
      <c r="EA32" s="637"/>
      <c r="EB32" s="637"/>
      <c r="EC32" s="639"/>
    </row>
    <row r="33" spans="2:133" ht="11.25" customHeight="1">
      <c r="B33" s="606" t="s">
        <v>311</v>
      </c>
      <c r="C33" s="607"/>
      <c r="D33" s="607"/>
      <c r="E33" s="607"/>
      <c r="F33" s="607"/>
      <c r="G33" s="607"/>
      <c r="H33" s="607"/>
      <c r="I33" s="607"/>
      <c r="J33" s="607"/>
      <c r="K33" s="607"/>
      <c r="L33" s="607"/>
      <c r="M33" s="607"/>
      <c r="N33" s="607"/>
      <c r="O33" s="607"/>
      <c r="P33" s="607"/>
      <c r="Q33" s="608"/>
      <c r="R33" s="609">
        <v>213822</v>
      </c>
      <c r="S33" s="610"/>
      <c r="T33" s="610"/>
      <c r="U33" s="610"/>
      <c r="V33" s="610"/>
      <c r="W33" s="610"/>
      <c r="X33" s="610"/>
      <c r="Y33" s="611"/>
      <c r="Z33" s="665">
        <v>3.2</v>
      </c>
      <c r="AA33" s="665"/>
      <c r="AB33" s="665"/>
      <c r="AC33" s="665"/>
      <c r="AD33" s="666" t="s">
        <v>219</v>
      </c>
      <c r="AE33" s="666"/>
      <c r="AF33" s="666"/>
      <c r="AG33" s="666"/>
      <c r="AH33" s="666"/>
      <c r="AI33" s="666"/>
      <c r="AJ33" s="666"/>
      <c r="AK33" s="666"/>
      <c r="AL33" s="612" t="s">
        <v>121</v>
      </c>
      <c r="AM33" s="613"/>
      <c r="AN33" s="613"/>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312</v>
      </c>
      <c r="CE33" s="644"/>
      <c r="CF33" s="644"/>
      <c r="CG33" s="644"/>
      <c r="CH33" s="644"/>
      <c r="CI33" s="644"/>
      <c r="CJ33" s="644"/>
      <c r="CK33" s="644"/>
      <c r="CL33" s="644"/>
      <c r="CM33" s="644"/>
      <c r="CN33" s="644"/>
      <c r="CO33" s="644"/>
      <c r="CP33" s="644"/>
      <c r="CQ33" s="645"/>
      <c r="CR33" s="609">
        <v>2689961</v>
      </c>
      <c r="CS33" s="598"/>
      <c r="CT33" s="598"/>
      <c r="CU33" s="598"/>
      <c r="CV33" s="598"/>
      <c r="CW33" s="598"/>
      <c r="CX33" s="598"/>
      <c r="CY33" s="599"/>
      <c r="CZ33" s="612">
        <v>41.6</v>
      </c>
      <c r="DA33" s="637"/>
      <c r="DB33" s="637"/>
      <c r="DC33" s="638"/>
      <c r="DD33" s="597">
        <v>2156491</v>
      </c>
      <c r="DE33" s="598"/>
      <c r="DF33" s="598"/>
      <c r="DG33" s="598"/>
      <c r="DH33" s="598"/>
      <c r="DI33" s="598"/>
      <c r="DJ33" s="598"/>
      <c r="DK33" s="599"/>
      <c r="DL33" s="597">
        <v>1667511</v>
      </c>
      <c r="DM33" s="598"/>
      <c r="DN33" s="598"/>
      <c r="DO33" s="598"/>
      <c r="DP33" s="598"/>
      <c r="DQ33" s="598"/>
      <c r="DR33" s="598"/>
      <c r="DS33" s="598"/>
      <c r="DT33" s="598"/>
      <c r="DU33" s="598"/>
      <c r="DV33" s="599"/>
      <c r="DW33" s="612">
        <v>39.6</v>
      </c>
      <c r="DX33" s="637"/>
      <c r="DY33" s="637"/>
      <c r="DZ33" s="637"/>
      <c r="EA33" s="637"/>
      <c r="EB33" s="637"/>
      <c r="EC33" s="639"/>
    </row>
    <row r="34" spans="2:133" ht="11.25" customHeight="1">
      <c r="B34" s="606" t="s">
        <v>313</v>
      </c>
      <c r="C34" s="607"/>
      <c r="D34" s="607"/>
      <c r="E34" s="607"/>
      <c r="F34" s="607"/>
      <c r="G34" s="607"/>
      <c r="H34" s="607"/>
      <c r="I34" s="607"/>
      <c r="J34" s="607"/>
      <c r="K34" s="607"/>
      <c r="L34" s="607"/>
      <c r="M34" s="607"/>
      <c r="N34" s="607"/>
      <c r="O34" s="607"/>
      <c r="P34" s="607"/>
      <c r="Q34" s="608"/>
      <c r="R34" s="609">
        <v>104648</v>
      </c>
      <c r="S34" s="610"/>
      <c r="T34" s="610"/>
      <c r="U34" s="610"/>
      <c r="V34" s="610"/>
      <c r="W34" s="610"/>
      <c r="X34" s="610"/>
      <c r="Y34" s="611"/>
      <c r="Z34" s="665">
        <v>1.6</v>
      </c>
      <c r="AA34" s="665"/>
      <c r="AB34" s="665"/>
      <c r="AC34" s="665"/>
      <c r="AD34" s="666">
        <v>3209</v>
      </c>
      <c r="AE34" s="666"/>
      <c r="AF34" s="666"/>
      <c r="AG34" s="666"/>
      <c r="AH34" s="666"/>
      <c r="AI34" s="666"/>
      <c r="AJ34" s="666"/>
      <c r="AK34" s="666"/>
      <c r="AL34" s="612">
        <v>0.1</v>
      </c>
      <c r="AM34" s="613"/>
      <c r="AN34" s="613"/>
      <c r="AO34" s="667"/>
      <c r="AP34" s="214"/>
      <c r="AQ34" s="677" t="s">
        <v>314</v>
      </c>
      <c r="AR34" s="678"/>
      <c r="AS34" s="678"/>
      <c r="AT34" s="678"/>
      <c r="AU34" s="678"/>
      <c r="AV34" s="678"/>
      <c r="AW34" s="678"/>
      <c r="AX34" s="678"/>
      <c r="AY34" s="678"/>
      <c r="AZ34" s="678"/>
      <c r="BA34" s="678"/>
      <c r="BB34" s="678"/>
      <c r="BC34" s="678"/>
      <c r="BD34" s="678"/>
      <c r="BE34" s="678"/>
      <c r="BF34" s="679"/>
      <c r="BG34" s="677" t="s">
        <v>315</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316</v>
      </c>
      <c r="CE34" s="644"/>
      <c r="CF34" s="644"/>
      <c r="CG34" s="644"/>
      <c r="CH34" s="644"/>
      <c r="CI34" s="644"/>
      <c r="CJ34" s="644"/>
      <c r="CK34" s="644"/>
      <c r="CL34" s="644"/>
      <c r="CM34" s="644"/>
      <c r="CN34" s="644"/>
      <c r="CO34" s="644"/>
      <c r="CP34" s="644"/>
      <c r="CQ34" s="645"/>
      <c r="CR34" s="609">
        <v>1168107</v>
      </c>
      <c r="CS34" s="610"/>
      <c r="CT34" s="610"/>
      <c r="CU34" s="610"/>
      <c r="CV34" s="610"/>
      <c r="CW34" s="610"/>
      <c r="CX34" s="610"/>
      <c r="CY34" s="611"/>
      <c r="CZ34" s="612">
        <v>18.100000000000001</v>
      </c>
      <c r="DA34" s="637"/>
      <c r="DB34" s="637"/>
      <c r="DC34" s="638"/>
      <c r="DD34" s="597">
        <v>935807</v>
      </c>
      <c r="DE34" s="610"/>
      <c r="DF34" s="610"/>
      <c r="DG34" s="610"/>
      <c r="DH34" s="610"/>
      <c r="DI34" s="610"/>
      <c r="DJ34" s="610"/>
      <c r="DK34" s="611"/>
      <c r="DL34" s="597">
        <v>801465</v>
      </c>
      <c r="DM34" s="610"/>
      <c r="DN34" s="610"/>
      <c r="DO34" s="610"/>
      <c r="DP34" s="610"/>
      <c r="DQ34" s="610"/>
      <c r="DR34" s="610"/>
      <c r="DS34" s="610"/>
      <c r="DT34" s="610"/>
      <c r="DU34" s="610"/>
      <c r="DV34" s="611"/>
      <c r="DW34" s="612">
        <v>19</v>
      </c>
      <c r="DX34" s="637"/>
      <c r="DY34" s="637"/>
      <c r="DZ34" s="637"/>
      <c r="EA34" s="637"/>
      <c r="EB34" s="637"/>
      <c r="EC34" s="639"/>
    </row>
    <row r="35" spans="2:133" ht="11.25" customHeight="1">
      <c r="B35" s="606" t="s">
        <v>317</v>
      </c>
      <c r="C35" s="607"/>
      <c r="D35" s="607"/>
      <c r="E35" s="607"/>
      <c r="F35" s="607"/>
      <c r="G35" s="607"/>
      <c r="H35" s="607"/>
      <c r="I35" s="607"/>
      <c r="J35" s="607"/>
      <c r="K35" s="607"/>
      <c r="L35" s="607"/>
      <c r="M35" s="607"/>
      <c r="N35" s="607"/>
      <c r="O35" s="607"/>
      <c r="P35" s="607"/>
      <c r="Q35" s="608"/>
      <c r="R35" s="609">
        <v>763600</v>
      </c>
      <c r="S35" s="610"/>
      <c r="T35" s="610"/>
      <c r="U35" s="610"/>
      <c r="V35" s="610"/>
      <c r="W35" s="610"/>
      <c r="X35" s="610"/>
      <c r="Y35" s="611"/>
      <c r="Z35" s="665">
        <v>11.6</v>
      </c>
      <c r="AA35" s="665"/>
      <c r="AB35" s="665"/>
      <c r="AC35" s="665"/>
      <c r="AD35" s="666" t="s">
        <v>219</v>
      </c>
      <c r="AE35" s="666"/>
      <c r="AF35" s="666"/>
      <c r="AG35" s="666"/>
      <c r="AH35" s="666"/>
      <c r="AI35" s="666"/>
      <c r="AJ35" s="666"/>
      <c r="AK35" s="666"/>
      <c r="AL35" s="612" t="s">
        <v>219</v>
      </c>
      <c r="AM35" s="613"/>
      <c r="AN35" s="613"/>
      <c r="AO35" s="667"/>
      <c r="AP35" s="214"/>
      <c r="AQ35" s="671" t="s">
        <v>318</v>
      </c>
      <c r="AR35" s="672"/>
      <c r="AS35" s="672"/>
      <c r="AT35" s="672"/>
      <c r="AU35" s="672"/>
      <c r="AV35" s="672"/>
      <c r="AW35" s="672"/>
      <c r="AX35" s="672"/>
      <c r="AY35" s="673"/>
      <c r="AZ35" s="668">
        <v>992092</v>
      </c>
      <c r="BA35" s="669"/>
      <c r="BB35" s="669"/>
      <c r="BC35" s="669"/>
      <c r="BD35" s="669"/>
      <c r="BE35" s="669"/>
      <c r="BF35" s="670"/>
      <c r="BG35" s="674" t="s">
        <v>319</v>
      </c>
      <c r="BH35" s="675"/>
      <c r="BI35" s="675"/>
      <c r="BJ35" s="675"/>
      <c r="BK35" s="675"/>
      <c r="BL35" s="675"/>
      <c r="BM35" s="675"/>
      <c r="BN35" s="675"/>
      <c r="BO35" s="675"/>
      <c r="BP35" s="675"/>
      <c r="BQ35" s="675"/>
      <c r="BR35" s="675"/>
      <c r="BS35" s="675"/>
      <c r="BT35" s="675"/>
      <c r="BU35" s="676"/>
      <c r="BV35" s="668">
        <v>13208</v>
      </c>
      <c r="BW35" s="669"/>
      <c r="BX35" s="669"/>
      <c r="BY35" s="669"/>
      <c r="BZ35" s="669"/>
      <c r="CA35" s="669"/>
      <c r="CB35" s="670"/>
      <c r="CD35" s="647" t="s">
        <v>320</v>
      </c>
      <c r="CE35" s="644"/>
      <c r="CF35" s="644"/>
      <c r="CG35" s="644"/>
      <c r="CH35" s="644"/>
      <c r="CI35" s="644"/>
      <c r="CJ35" s="644"/>
      <c r="CK35" s="644"/>
      <c r="CL35" s="644"/>
      <c r="CM35" s="644"/>
      <c r="CN35" s="644"/>
      <c r="CO35" s="644"/>
      <c r="CP35" s="644"/>
      <c r="CQ35" s="645"/>
      <c r="CR35" s="609">
        <v>47930</v>
      </c>
      <c r="CS35" s="598"/>
      <c r="CT35" s="598"/>
      <c r="CU35" s="598"/>
      <c r="CV35" s="598"/>
      <c r="CW35" s="598"/>
      <c r="CX35" s="598"/>
      <c r="CY35" s="599"/>
      <c r="CZ35" s="612">
        <v>0.7</v>
      </c>
      <c r="DA35" s="637"/>
      <c r="DB35" s="637"/>
      <c r="DC35" s="638"/>
      <c r="DD35" s="597">
        <v>37605</v>
      </c>
      <c r="DE35" s="598"/>
      <c r="DF35" s="598"/>
      <c r="DG35" s="598"/>
      <c r="DH35" s="598"/>
      <c r="DI35" s="598"/>
      <c r="DJ35" s="598"/>
      <c r="DK35" s="599"/>
      <c r="DL35" s="597">
        <v>37605</v>
      </c>
      <c r="DM35" s="598"/>
      <c r="DN35" s="598"/>
      <c r="DO35" s="598"/>
      <c r="DP35" s="598"/>
      <c r="DQ35" s="598"/>
      <c r="DR35" s="598"/>
      <c r="DS35" s="598"/>
      <c r="DT35" s="598"/>
      <c r="DU35" s="598"/>
      <c r="DV35" s="599"/>
      <c r="DW35" s="612">
        <v>0.9</v>
      </c>
      <c r="DX35" s="637"/>
      <c r="DY35" s="637"/>
      <c r="DZ35" s="637"/>
      <c r="EA35" s="637"/>
      <c r="EB35" s="637"/>
      <c r="EC35" s="639"/>
    </row>
    <row r="36" spans="2:133" ht="11.25" customHeight="1">
      <c r="B36" s="606" t="s">
        <v>321</v>
      </c>
      <c r="C36" s="607"/>
      <c r="D36" s="607"/>
      <c r="E36" s="607"/>
      <c r="F36" s="607"/>
      <c r="G36" s="607"/>
      <c r="H36" s="607"/>
      <c r="I36" s="607"/>
      <c r="J36" s="607"/>
      <c r="K36" s="607"/>
      <c r="L36" s="607"/>
      <c r="M36" s="607"/>
      <c r="N36" s="607"/>
      <c r="O36" s="607"/>
      <c r="P36" s="607"/>
      <c r="Q36" s="608"/>
      <c r="R36" s="609" t="s">
        <v>219</v>
      </c>
      <c r="S36" s="610"/>
      <c r="T36" s="610"/>
      <c r="U36" s="610"/>
      <c r="V36" s="610"/>
      <c r="W36" s="610"/>
      <c r="X36" s="610"/>
      <c r="Y36" s="611"/>
      <c r="Z36" s="665" t="s">
        <v>249</v>
      </c>
      <c r="AA36" s="665"/>
      <c r="AB36" s="665"/>
      <c r="AC36" s="665"/>
      <c r="AD36" s="666" t="s">
        <v>121</v>
      </c>
      <c r="AE36" s="666"/>
      <c r="AF36" s="666"/>
      <c r="AG36" s="666"/>
      <c r="AH36" s="666"/>
      <c r="AI36" s="666"/>
      <c r="AJ36" s="666"/>
      <c r="AK36" s="666"/>
      <c r="AL36" s="612" t="s">
        <v>219</v>
      </c>
      <c r="AM36" s="613"/>
      <c r="AN36" s="613"/>
      <c r="AO36" s="667"/>
      <c r="AQ36" s="640" t="s">
        <v>322</v>
      </c>
      <c r="AR36" s="641"/>
      <c r="AS36" s="641"/>
      <c r="AT36" s="641"/>
      <c r="AU36" s="641"/>
      <c r="AV36" s="641"/>
      <c r="AW36" s="641"/>
      <c r="AX36" s="641"/>
      <c r="AY36" s="642"/>
      <c r="AZ36" s="609">
        <v>344000</v>
      </c>
      <c r="BA36" s="610"/>
      <c r="BB36" s="610"/>
      <c r="BC36" s="610"/>
      <c r="BD36" s="598"/>
      <c r="BE36" s="598"/>
      <c r="BF36" s="643"/>
      <c r="BG36" s="647" t="s">
        <v>323</v>
      </c>
      <c r="BH36" s="644"/>
      <c r="BI36" s="644"/>
      <c r="BJ36" s="644"/>
      <c r="BK36" s="644"/>
      <c r="BL36" s="644"/>
      <c r="BM36" s="644"/>
      <c r="BN36" s="644"/>
      <c r="BO36" s="644"/>
      <c r="BP36" s="644"/>
      <c r="BQ36" s="644"/>
      <c r="BR36" s="644"/>
      <c r="BS36" s="644"/>
      <c r="BT36" s="644"/>
      <c r="BU36" s="645"/>
      <c r="BV36" s="609">
        <v>-33218</v>
      </c>
      <c r="BW36" s="610"/>
      <c r="BX36" s="610"/>
      <c r="BY36" s="610"/>
      <c r="BZ36" s="610"/>
      <c r="CA36" s="610"/>
      <c r="CB36" s="646"/>
      <c r="CD36" s="647" t="s">
        <v>324</v>
      </c>
      <c r="CE36" s="644"/>
      <c r="CF36" s="644"/>
      <c r="CG36" s="644"/>
      <c r="CH36" s="644"/>
      <c r="CI36" s="644"/>
      <c r="CJ36" s="644"/>
      <c r="CK36" s="644"/>
      <c r="CL36" s="644"/>
      <c r="CM36" s="644"/>
      <c r="CN36" s="644"/>
      <c r="CO36" s="644"/>
      <c r="CP36" s="644"/>
      <c r="CQ36" s="645"/>
      <c r="CR36" s="609">
        <v>328440</v>
      </c>
      <c r="CS36" s="610"/>
      <c r="CT36" s="610"/>
      <c r="CU36" s="610"/>
      <c r="CV36" s="610"/>
      <c r="CW36" s="610"/>
      <c r="CX36" s="610"/>
      <c r="CY36" s="611"/>
      <c r="CZ36" s="612">
        <v>5.0999999999999996</v>
      </c>
      <c r="DA36" s="637"/>
      <c r="DB36" s="637"/>
      <c r="DC36" s="638"/>
      <c r="DD36" s="597">
        <v>245343</v>
      </c>
      <c r="DE36" s="610"/>
      <c r="DF36" s="610"/>
      <c r="DG36" s="610"/>
      <c r="DH36" s="610"/>
      <c r="DI36" s="610"/>
      <c r="DJ36" s="610"/>
      <c r="DK36" s="611"/>
      <c r="DL36" s="597">
        <v>163428</v>
      </c>
      <c r="DM36" s="610"/>
      <c r="DN36" s="610"/>
      <c r="DO36" s="610"/>
      <c r="DP36" s="610"/>
      <c r="DQ36" s="610"/>
      <c r="DR36" s="610"/>
      <c r="DS36" s="610"/>
      <c r="DT36" s="610"/>
      <c r="DU36" s="610"/>
      <c r="DV36" s="611"/>
      <c r="DW36" s="612">
        <v>3.9</v>
      </c>
      <c r="DX36" s="637"/>
      <c r="DY36" s="637"/>
      <c r="DZ36" s="637"/>
      <c r="EA36" s="637"/>
      <c r="EB36" s="637"/>
      <c r="EC36" s="639"/>
    </row>
    <row r="37" spans="2:133" ht="11.25" customHeight="1">
      <c r="B37" s="606" t="s">
        <v>325</v>
      </c>
      <c r="C37" s="607"/>
      <c r="D37" s="607"/>
      <c r="E37" s="607"/>
      <c r="F37" s="607"/>
      <c r="G37" s="607"/>
      <c r="H37" s="607"/>
      <c r="I37" s="607"/>
      <c r="J37" s="607"/>
      <c r="K37" s="607"/>
      <c r="L37" s="607"/>
      <c r="M37" s="607"/>
      <c r="N37" s="607"/>
      <c r="O37" s="607"/>
      <c r="P37" s="607"/>
      <c r="Q37" s="608"/>
      <c r="R37" s="609">
        <v>165800</v>
      </c>
      <c r="S37" s="610"/>
      <c r="T37" s="610"/>
      <c r="U37" s="610"/>
      <c r="V37" s="610"/>
      <c r="W37" s="610"/>
      <c r="X37" s="610"/>
      <c r="Y37" s="611"/>
      <c r="Z37" s="665">
        <v>2.5</v>
      </c>
      <c r="AA37" s="665"/>
      <c r="AB37" s="665"/>
      <c r="AC37" s="665"/>
      <c r="AD37" s="666" t="s">
        <v>249</v>
      </c>
      <c r="AE37" s="666"/>
      <c r="AF37" s="666"/>
      <c r="AG37" s="666"/>
      <c r="AH37" s="666"/>
      <c r="AI37" s="666"/>
      <c r="AJ37" s="666"/>
      <c r="AK37" s="666"/>
      <c r="AL37" s="612" t="s">
        <v>121</v>
      </c>
      <c r="AM37" s="613"/>
      <c r="AN37" s="613"/>
      <c r="AO37" s="667"/>
      <c r="AQ37" s="640" t="s">
        <v>326</v>
      </c>
      <c r="AR37" s="641"/>
      <c r="AS37" s="641"/>
      <c r="AT37" s="641"/>
      <c r="AU37" s="641"/>
      <c r="AV37" s="641"/>
      <c r="AW37" s="641"/>
      <c r="AX37" s="641"/>
      <c r="AY37" s="642"/>
      <c r="AZ37" s="609">
        <v>159800</v>
      </c>
      <c r="BA37" s="610"/>
      <c r="BB37" s="610"/>
      <c r="BC37" s="610"/>
      <c r="BD37" s="598"/>
      <c r="BE37" s="598"/>
      <c r="BF37" s="643"/>
      <c r="BG37" s="647" t="s">
        <v>327</v>
      </c>
      <c r="BH37" s="644"/>
      <c r="BI37" s="644"/>
      <c r="BJ37" s="644"/>
      <c r="BK37" s="644"/>
      <c r="BL37" s="644"/>
      <c r="BM37" s="644"/>
      <c r="BN37" s="644"/>
      <c r="BO37" s="644"/>
      <c r="BP37" s="644"/>
      <c r="BQ37" s="644"/>
      <c r="BR37" s="644"/>
      <c r="BS37" s="644"/>
      <c r="BT37" s="644"/>
      <c r="BU37" s="645"/>
      <c r="BV37" s="609">
        <v>1290</v>
      </c>
      <c r="BW37" s="610"/>
      <c r="BX37" s="610"/>
      <c r="BY37" s="610"/>
      <c r="BZ37" s="610"/>
      <c r="CA37" s="610"/>
      <c r="CB37" s="646"/>
      <c r="CD37" s="647" t="s">
        <v>328</v>
      </c>
      <c r="CE37" s="644"/>
      <c r="CF37" s="644"/>
      <c r="CG37" s="644"/>
      <c r="CH37" s="644"/>
      <c r="CI37" s="644"/>
      <c r="CJ37" s="644"/>
      <c r="CK37" s="644"/>
      <c r="CL37" s="644"/>
      <c r="CM37" s="644"/>
      <c r="CN37" s="644"/>
      <c r="CO37" s="644"/>
      <c r="CP37" s="644"/>
      <c r="CQ37" s="645"/>
      <c r="CR37" s="609">
        <v>10385</v>
      </c>
      <c r="CS37" s="598"/>
      <c r="CT37" s="598"/>
      <c r="CU37" s="598"/>
      <c r="CV37" s="598"/>
      <c r="CW37" s="598"/>
      <c r="CX37" s="598"/>
      <c r="CY37" s="599"/>
      <c r="CZ37" s="612">
        <v>0.2</v>
      </c>
      <c r="DA37" s="637"/>
      <c r="DB37" s="637"/>
      <c r="DC37" s="638"/>
      <c r="DD37" s="597">
        <v>9736</v>
      </c>
      <c r="DE37" s="598"/>
      <c r="DF37" s="598"/>
      <c r="DG37" s="598"/>
      <c r="DH37" s="598"/>
      <c r="DI37" s="598"/>
      <c r="DJ37" s="598"/>
      <c r="DK37" s="599"/>
      <c r="DL37" s="597">
        <v>9736</v>
      </c>
      <c r="DM37" s="598"/>
      <c r="DN37" s="598"/>
      <c r="DO37" s="598"/>
      <c r="DP37" s="598"/>
      <c r="DQ37" s="598"/>
      <c r="DR37" s="598"/>
      <c r="DS37" s="598"/>
      <c r="DT37" s="598"/>
      <c r="DU37" s="598"/>
      <c r="DV37" s="599"/>
      <c r="DW37" s="612">
        <v>0.2</v>
      </c>
      <c r="DX37" s="637"/>
      <c r="DY37" s="637"/>
      <c r="DZ37" s="637"/>
      <c r="EA37" s="637"/>
      <c r="EB37" s="637"/>
      <c r="EC37" s="639"/>
    </row>
    <row r="38" spans="2:133" ht="11.25" customHeight="1">
      <c r="B38" s="615" t="s">
        <v>329</v>
      </c>
      <c r="C38" s="616"/>
      <c r="D38" s="616"/>
      <c r="E38" s="616"/>
      <c r="F38" s="616"/>
      <c r="G38" s="616"/>
      <c r="H38" s="616"/>
      <c r="I38" s="616"/>
      <c r="J38" s="616"/>
      <c r="K38" s="616"/>
      <c r="L38" s="616"/>
      <c r="M38" s="616"/>
      <c r="N38" s="616"/>
      <c r="O38" s="616"/>
      <c r="P38" s="616"/>
      <c r="Q38" s="617"/>
      <c r="R38" s="618">
        <v>6598543</v>
      </c>
      <c r="S38" s="655"/>
      <c r="T38" s="655"/>
      <c r="U38" s="655"/>
      <c r="V38" s="655"/>
      <c r="W38" s="655"/>
      <c r="X38" s="655"/>
      <c r="Y38" s="660"/>
      <c r="Z38" s="661">
        <v>100</v>
      </c>
      <c r="AA38" s="661"/>
      <c r="AB38" s="661"/>
      <c r="AC38" s="661"/>
      <c r="AD38" s="662">
        <v>4046089</v>
      </c>
      <c r="AE38" s="662"/>
      <c r="AF38" s="662"/>
      <c r="AG38" s="662"/>
      <c r="AH38" s="662"/>
      <c r="AI38" s="662"/>
      <c r="AJ38" s="662"/>
      <c r="AK38" s="662"/>
      <c r="AL38" s="621">
        <v>100</v>
      </c>
      <c r="AM38" s="663"/>
      <c r="AN38" s="663"/>
      <c r="AO38" s="664"/>
      <c r="AQ38" s="640" t="s">
        <v>330</v>
      </c>
      <c r="AR38" s="641"/>
      <c r="AS38" s="641"/>
      <c r="AT38" s="641"/>
      <c r="AU38" s="641"/>
      <c r="AV38" s="641"/>
      <c r="AW38" s="641"/>
      <c r="AX38" s="641"/>
      <c r="AY38" s="642"/>
      <c r="AZ38" s="609">
        <v>26500</v>
      </c>
      <c r="BA38" s="610"/>
      <c r="BB38" s="610"/>
      <c r="BC38" s="610"/>
      <c r="BD38" s="598"/>
      <c r="BE38" s="598"/>
      <c r="BF38" s="643"/>
      <c r="BG38" s="647" t="s">
        <v>331</v>
      </c>
      <c r="BH38" s="644"/>
      <c r="BI38" s="644"/>
      <c r="BJ38" s="644"/>
      <c r="BK38" s="644"/>
      <c r="BL38" s="644"/>
      <c r="BM38" s="644"/>
      <c r="BN38" s="644"/>
      <c r="BO38" s="644"/>
      <c r="BP38" s="644"/>
      <c r="BQ38" s="644"/>
      <c r="BR38" s="644"/>
      <c r="BS38" s="644"/>
      <c r="BT38" s="644"/>
      <c r="BU38" s="645"/>
      <c r="BV38" s="609">
        <v>1957</v>
      </c>
      <c r="BW38" s="610"/>
      <c r="BX38" s="610"/>
      <c r="BY38" s="610"/>
      <c r="BZ38" s="610"/>
      <c r="CA38" s="610"/>
      <c r="CB38" s="646"/>
      <c r="CD38" s="647" t="s">
        <v>332</v>
      </c>
      <c r="CE38" s="644"/>
      <c r="CF38" s="644"/>
      <c r="CG38" s="644"/>
      <c r="CH38" s="644"/>
      <c r="CI38" s="644"/>
      <c r="CJ38" s="644"/>
      <c r="CK38" s="644"/>
      <c r="CL38" s="644"/>
      <c r="CM38" s="644"/>
      <c r="CN38" s="644"/>
      <c r="CO38" s="644"/>
      <c r="CP38" s="644"/>
      <c r="CQ38" s="645"/>
      <c r="CR38" s="609">
        <v>992092</v>
      </c>
      <c r="CS38" s="610"/>
      <c r="CT38" s="610"/>
      <c r="CU38" s="610"/>
      <c r="CV38" s="610"/>
      <c r="CW38" s="610"/>
      <c r="CX38" s="610"/>
      <c r="CY38" s="611"/>
      <c r="CZ38" s="612">
        <v>15.3</v>
      </c>
      <c r="DA38" s="637"/>
      <c r="DB38" s="637"/>
      <c r="DC38" s="638"/>
      <c r="DD38" s="597">
        <v>929351</v>
      </c>
      <c r="DE38" s="610"/>
      <c r="DF38" s="610"/>
      <c r="DG38" s="610"/>
      <c r="DH38" s="610"/>
      <c r="DI38" s="610"/>
      <c r="DJ38" s="610"/>
      <c r="DK38" s="611"/>
      <c r="DL38" s="597">
        <v>665013</v>
      </c>
      <c r="DM38" s="610"/>
      <c r="DN38" s="610"/>
      <c r="DO38" s="610"/>
      <c r="DP38" s="610"/>
      <c r="DQ38" s="610"/>
      <c r="DR38" s="610"/>
      <c r="DS38" s="610"/>
      <c r="DT38" s="610"/>
      <c r="DU38" s="610"/>
      <c r="DV38" s="611"/>
      <c r="DW38" s="612">
        <v>15.8</v>
      </c>
      <c r="DX38" s="637"/>
      <c r="DY38" s="637"/>
      <c r="DZ38" s="637"/>
      <c r="EA38" s="637"/>
      <c r="EB38" s="637"/>
      <c r="EC38" s="639"/>
    </row>
    <row r="39" spans="2:133" ht="11.25" customHeight="1">
      <c r="AQ39" s="640" t="s">
        <v>333</v>
      </c>
      <c r="AR39" s="641"/>
      <c r="AS39" s="641"/>
      <c r="AT39" s="641"/>
      <c r="AU39" s="641"/>
      <c r="AV39" s="641"/>
      <c r="AW39" s="641"/>
      <c r="AX39" s="641"/>
      <c r="AY39" s="642"/>
      <c r="AZ39" s="609">
        <v>24000</v>
      </c>
      <c r="BA39" s="610"/>
      <c r="BB39" s="610"/>
      <c r="BC39" s="610"/>
      <c r="BD39" s="598"/>
      <c r="BE39" s="598"/>
      <c r="BF39" s="643"/>
      <c r="BG39" s="648" t="s">
        <v>334</v>
      </c>
      <c r="BH39" s="649"/>
      <c r="BI39" s="649"/>
      <c r="BJ39" s="649"/>
      <c r="BK39" s="649"/>
      <c r="BL39" s="215"/>
      <c r="BM39" s="644" t="s">
        <v>335</v>
      </c>
      <c r="BN39" s="644"/>
      <c r="BO39" s="644"/>
      <c r="BP39" s="644"/>
      <c r="BQ39" s="644"/>
      <c r="BR39" s="644"/>
      <c r="BS39" s="644"/>
      <c r="BT39" s="644"/>
      <c r="BU39" s="645"/>
      <c r="BV39" s="609">
        <v>74</v>
      </c>
      <c r="BW39" s="610"/>
      <c r="BX39" s="610"/>
      <c r="BY39" s="610"/>
      <c r="BZ39" s="610"/>
      <c r="CA39" s="610"/>
      <c r="CB39" s="646"/>
      <c r="CD39" s="647" t="s">
        <v>336</v>
      </c>
      <c r="CE39" s="644"/>
      <c r="CF39" s="644"/>
      <c r="CG39" s="644"/>
      <c r="CH39" s="644"/>
      <c r="CI39" s="644"/>
      <c r="CJ39" s="644"/>
      <c r="CK39" s="644"/>
      <c r="CL39" s="644"/>
      <c r="CM39" s="644"/>
      <c r="CN39" s="644"/>
      <c r="CO39" s="644"/>
      <c r="CP39" s="644"/>
      <c r="CQ39" s="645"/>
      <c r="CR39" s="609">
        <v>153392</v>
      </c>
      <c r="CS39" s="598"/>
      <c r="CT39" s="598"/>
      <c r="CU39" s="598"/>
      <c r="CV39" s="598"/>
      <c r="CW39" s="598"/>
      <c r="CX39" s="598"/>
      <c r="CY39" s="599"/>
      <c r="CZ39" s="612">
        <v>2.4</v>
      </c>
      <c r="DA39" s="637"/>
      <c r="DB39" s="637"/>
      <c r="DC39" s="638"/>
      <c r="DD39" s="597">
        <v>8385</v>
      </c>
      <c r="DE39" s="598"/>
      <c r="DF39" s="598"/>
      <c r="DG39" s="598"/>
      <c r="DH39" s="598"/>
      <c r="DI39" s="598"/>
      <c r="DJ39" s="598"/>
      <c r="DK39" s="599"/>
      <c r="DL39" s="597" t="s">
        <v>219</v>
      </c>
      <c r="DM39" s="598"/>
      <c r="DN39" s="598"/>
      <c r="DO39" s="598"/>
      <c r="DP39" s="598"/>
      <c r="DQ39" s="598"/>
      <c r="DR39" s="598"/>
      <c r="DS39" s="598"/>
      <c r="DT39" s="598"/>
      <c r="DU39" s="598"/>
      <c r="DV39" s="599"/>
      <c r="DW39" s="612" t="s">
        <v>219</v>
      </c>
      <c r="DX39" s="637"/>
      <c r="DY39" s="637"/>
      <c r="DZ39" s="637"/>
      <c r="EA39" s="637"/>
      <c r="EB39" s="637"/>
      <c r="EC39" s="639"/>
    </row>
    <row r="40" spans="2:133" ht="11.25" customHeight="1">
      <c r="AQ40" s="640" t="s">
        <v>337</v>
      </c>
      <c r="AR40" s="641"/>
      <c r="AS40" s="641"/>
      <c r="AT40" s="641"/>
      <c r="AU40" s="641"/>
      <c r="AV40" s="641"/>
      <c r="AW40" s="641"/>
      <c r="AX40" s="641"/>
      <c r="AY40" s="642"/>
      <c r="AZ40" s="609">
        <v>125584</v>
      </c>
      <c r="BA40" s="610"/>
      <c r="BB40" s="610"/>
      <c r="BC40" s="610"/>
      <c r="BD40" s="598"/>
      <c r="BE40" s="598"/>
      <c r="BF40" s="643"/>
      <c r="BG40" s="648"/>
      <c r="BH40" s="649"/>
      <c r="BI40" s="649"/>
      <c r="BJ40" s="649"/>
      <c r="BK40" s="649"/>
      <c r="BL40" s="215"/>
      <c r="BM40" s="644" t="s">
        <v>338</v>
      </c>
      <c r="BN40" s="644"/>
      <c r="BO40" s="644"/>
      <c r="BP40" s="644"/>
      <c r="BQ40" s="644"/>
      <c r="BR40" s="644"/>
      <c r="BS40" s="644"/>
      <c r="BT40" s="644"/>
      <c r="BU40" s="645"/>
      <c r="BV40" s="609">
        <v>96</v>
      </c>
      <c r="BW40" s="610"/>
      <c r="BX40" s="610"/>
      <c r="BY40" s="610"/>
      <c r="BZ40" s="610"/>
      <c r="CA40" s="610"/>
      <c r="CB40" s="646"/>
      <c r="CD40" s="647" t="s">
        <v>339</v>
      </c>
      <c r="CE40" s="644"/>
      <c r="CF40" s="644"/>
      <c r="CG40" s="644"/>
      <c r="CH40" s="644"/>
      <c r="CI40" s="644"/>
      <c r="CJ40" s="644"/>
      <c r="CK40" s="644"/>
      <c r="CL40" s="644"/>
      <c r="CM40" s="644"/>
      <c r="CN40" s="644"/>
      <c r="CO40" s="644"/>
      <c r="CP40" s="644"/>
      <c r="CQ40" s="645"/>
      <c r="CR40" s="609" t="s">
        <v>121</v>
      </c>
      <c r="CS40" s="610"/>
      <c r="CT40" s="610"/>
      <c r="CU40" s="610"/>
      <c r="CV40" s="610"/>
      <c r="CW40" s="610"/>
      <c r="CX40" s="610"/>
      <c r="CY40" s="611"/>
      <c r="CZ40" s="612" t="s">
        <v>249</v>
      </c>
      <c r="DA40" s="637"/>
      <c r="DB40" s="637"/>
      <c r="DC40" s="638"/>
      <c r="DD40" s="597" t="s">
        <v>121</v>
      </c>
      <c r="DE40" s="610"/>
      <c r="DF40" s="610"/>
      <c r="DG40" s="610"/>
      <c r="DH40" s="610"/>
      <c r="DI40" s="610"/>
      <c r="DJ40" s="610"/>
      <c r="DK40" s="611"/>
      <c r="DL40" s="597" t="s">
        <v>219</v>
      </c>
      <c r="DM40" s="610"/>
      <c r="DN40" s="610"/>
      <c r="DO40" s="610"/>
      <c r="DP40" s="610"/>
      <c r="DQ40" s="610"/>
      <c r="DR40" s="610"/>
      <c r="DS40" s="610"/>
      <c r="DT40" s="610"/>
      <c r="DU40" s="610"/>
      <c r="DV40" s="611"/>
      <c r="DW40" s="612" t="s">
        <v>219</v>
      </c>
      <c r="DX40" s="637"/>
      <c r="DY40" s="637"/>
      <c r="DZ40" s="637"/>
      <c r="EA40" s="637"/>
      <c r="EB40" s="637"/>
      <c r="EC40" s="639"/>
    </row>
    <row r="41" spans="2:133" ht="11.25" customHeight="1">
      <c r="AQ41" s="652" t="s">
        <v>340</v>
      </c>
      <c r="AR41" s="653"/>
      <c r="AS41" s="653"/>
      <c r="AT41" s="653"/>
      <c r="AU41" s="653"/>
      <c r="AV41" s="653"/>
      <c r="AW41" s="653"/>
      <c r="AX41" s="653"/>
      <c r="AY41" s="654"/>
      <c r="AZ41" s="618">
        <v>312208</v>
      </c>
      <c r="BA41" s="655"/>
      <c r="BB41" s="655"/>
      <c r="BC41" s="655"/>
      <c r="BD41" s="619"/>
      <c r="BE41" s="619"/>
      <c r="BF41" s="656"/>
      <c r="BG41" s="650"/>
      <c r="BH41" s="651"/>
      <c r="BI41" s="651"/>
      <c r="BJ41" s="651"/>
      <c r="BK41" s="651"/>
      <c r="BL41" s="216"/>
      <c r="BM41" s="657" t="s">
        <v>341</v>
      </c>
      <c r="BN41" s="657"/>
      <c r="BO41" s="657"/>
      <c r="BP41" s="657"/>
      <c r="BQ41" s="657"/>
      <c r="BR41" s="657"/>
      <c r="BS41" s="657"/>
      <c r="BT41" s="657"/>
      <c r="BU41" s="658"/>
      <c r="BV41" s="618">
        <v>384</v>
      </c>
      <c r="BW41" s="655"/>
      <c r="BX41" s="655"/>
      <c r="BY41" s="655"/>
      <c r="BZ41" s="655"/>
      <c r="CA41" s="655"/>
      <c r="CB41" s="659"/>
      <c r="CD41" s="647" t="s">
        <v>342</v>
      </c>
      <c r="CE41" s="644"/>
      <c r="CF41" s="644"/>
      <c r="CG41" s="644"/>
      <c r="CH41" s="644"/>
      <c r="CI41" s="644"/>
      <c r="CJ41" s="644"/>
      <c r="CK41" s="644"/>
      <c r="CL41" s="644"/>
      <c r="CM41" s="644"/>
      <c r="CN41" s="644"/>
      <c r="CO41" s="644"/>
      <c r="CP41" s="644"/>
      <c r="CQ41" s="645"/>
      <c r="CR41" s="609" t="s">
        <v>219</v>
      </c>
      <c r="CS41" s="598"/>
      <c r="CT41" s="598"/>
      <c r="CU41" s="598"/>
      <c r="CV41" s="598"/>
      <c r="CW41" s="598"/>
      <c r="CX41" s="598"/>
      <c r="CY41" s="599"/>
      <c r="CZ41" s="612" t="s">
        <v>121</v>
      </c>
      <c r="DA41" s="637"/>
      <c r="DB41" s="637"/>
      <c r="DC41" s="638"/>
      <c r="DD41" s="597" t="s">
        <v>249</v>
      </c>
      <c r="DE41" s="598"/>
      <c r="DF41" s="598"/>
      <c r="DG41" s="598"/>
      <c r="DH41" s="598"/>
      <c r="DI41" s="598"/>
      <c r="DJ41" s="598"/>
      <c r="DK41" s="599"/>
      <c r="DL41" s="600"/>
      <c r="DM41" s="601"/>
      <c r="DN41" s="601"/>
      <c r="DO41" s="601"/>
      <c r="DP41" s="601"/>
      <c r="DQ41" s="601"/>
      <c r="DR41" s="601"/>
      <c r="DS41" s="601"/>
      <c r="DT41" s="601"/>
      <c r="DU41" s="601"/>
      <c r="DV41" s="602"/>
      <c r="DW41" s="603"/>
      <c r="DX41" s="604"/>
      <c r="DY41" s="604"/>
      <c r="DZ41" s="604"/>
      <c r="EA41" s="604"/>
      <c r="EB41" s="604"/>
      <c r="EC41" s="605"/>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6" t="s">
        <v>344</v>
      </c>
      <c r="CE42" s="607"/>
      <c r="CF42" s="607"/>
      <c r="CG42" s="607"/>
      <c r="CH42" s="607"/>
      <c r="CI42" s="607"/>
      <c r="CJ42" s="607"/>
      <c r="CK42" s="607"/>
      <c r="CL42" s="607"/>
      <c r="CM42" s="607"/>
      <c r="CN42" s="607"/>
      <c r="CO42" s="607"/>
      <c r="CP42" s="607"/>
      <c r="CQ42" s="608"/>
      <c r="CR42" s="609">
        <v>1179164</v>
      </c>
      <c r="CS42" s="610"/>
      <c r="CT42" s="610"/>
      <c r="CU42" s="610"/>
      <c r="CV42" s="610"/>
      <c r="CW42" s="610"/>
      <c r="CX42" s="610"/>
      <c r="CY42" s="611"/>
      <c r="CZ42" s="612">
        <v>18.2</v>
      </c>
      <c r="DA42" s="613"/>
      <c r="DB42" s="613"/>
      <c r="DC42" s="614"/>
      <c r="DD42" s="597">
        <v>315300</v>
      </c>
      <c r="DE42" s="610"/>
      <c r="DF42" s="610"/>
      <c r="DG42" s="610"/>
      <c r="DH42" s="610"/>
      <c r="DI42" s="610"/>
      <c r="DJ42" s="610"/>
      <c r="DK42" s="611"/>
      <c r="DL42" s="600"/>
      <c r="DM42" s="601"/>
      <c r="DN42" s="601"/>
      <c r="DO42" s="601"/>
      <c r="DP42" s="601"/>
      <c r="DQ42" s="601"/>
      <c r="DR42" s="601"/>
      <c r="DS42" s="601"/>
      <c r="DT42" s="601"/>
      <c r="DU42" s="601"/>
      <c r="DV42" s="602"/>
      <c r="DW42" s="603"/>
      <c r="DX42" s="604"/>
      <c r="DY42" s="604"/>
      <c r="DZ42" s="604"/>
      <c r="EA42" s="604"/>
      <c r="EB42" s="604"/>
      <c r="EC42" s="605"/>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6" t="s">
        <v>346</v>
      </c>
      <c r="CE43" s="607"/>
      <c r="CF43" s="607"/>
      <c r="CG43" s="607"/>
      <c r="CH43" s="607"/>
      <c r="CI43" s="607"/>
      <c r="CJ43" s="607"/>
      <c r="CK43" s="607"/>
      <c r="CL43" s="607"/>
      <c r="CM43" s="607"/>
      <c r="CN43" s="607"/>
      <c r="CO43" s="607"/>
      <c r="CP43" s="607"/>
      <c r="CQ43" s="608"/>
      <c r="CR43" s="609">
        <v>105443</v>
      </c>
      <c r="CS43" s="598"/>
      <c r="CT43" s="598"/>
      <c r="CU43" s="598"/>
      <c r="CV43" s="598"/>
      <c r="CW43" s="598"/>
      <c r="CX43" s="598"/>
      <c r="CY43" s="599"/>
      <c r="CZ43" s="612">
        <v>1.6</v>
      </c>
      <c r="DA43" s="637"/>
      <c r="DB43" s="637"/>
      <c r="DC43" s="638"/>
      <c r="DD43" s="597">
        <v>105443</v>
      </c>
      <c r="DE43" s="598"/>
      <c r="DF43" s="598"/>
      <c r="DG43" s="598"/>
      <c r="DH43" s="598"/>
      <c r="DI43" s="598"/>
      <c r="DJ43" s="598"/>
      <c r="DK43" s="599"/>
      <c r="DL43" s="600"/>
      <c r="DM43" s="601"/>
      <c r="DN43" s="601"/>
      <c r="DO43" s="601"/>
      <c r="DP43" s="601"/>
      <c r="DQ43" s="601"/>
      <c r="DR43" s="601"/>
      <c r="DS43" s="601"/>
      <c r="DT43" s="601"/>
      <c r="DU43" s="601"/>
      <c r="DV43" s="602"/>
      <c r="DW43" s="603"/>
      <c r="DX43" s="604"/>
      <c r="DY43" s="604"/>
      <c r="DZ43" s="604"/>
      <c r="EA43" s="604"/>
      <c r="EB43" s="604"/>
      <c r="EC43" s="605"/>
    </row>
    <row r="44" spans="2:133" ht="11.25" customHeight="1">
      <c r="B44" s="220" t="s">
        <v>347</v>
      </c>
      <c r="CD44" s="631" t="s">
        <v>298</v>
      </c>
      <c r="CE44" s="632"/>
      <c r="CF44" s="606" t="s">
        <v>348</v>
      </c>
      <c r="CG44" s="607"/>
      <c r="CH44" s="607"/>
      <c r="CI44" s="607"/>
      <c r="CJ44" s="607"/>
      <c r="CK44" s="607"/>
      <c r="CL44" s="607"/>
      <c r="CM44" s="607"/>
      <c r="CN44" s="607"/>
      <c r="CO44" s="607"/>
      <c r="CP44" s="607"/>
      <c r="CQ44" s="608"/>
      <c r="CR44" s="609">
        <v>1129770</v>
      </c>
      <c r="CS44" s="610"/>
      <c r="CT44" s="610"/>
      <c r="CU44" s="610"/>
      <c r="CV44" s="610"/>
      <c r="CW44" s="610"/>
      <c r="CX44" s="610"/>
      <c r="CY44" s="611"/>
      <c r="CZ44" s="612">
        <v>17.5</v>
      </c>
      <c r="DA44" s="613"/>
      <c r="DB44" s="613"/>
      <c r="DC44" s="614"/>
      <c r="DD44" s="597">
        <v>299486</v>
      </c>
      <c r="DE44" s="610"/>
      <c r="DF44" s="610"/>
      <c r="DG44" s="610"/>
      <c r="DH44" s="610"/>
      <c r="DI44" s="610"/>
      <c r="DJ44" s="610"/>
      <c r="DK44" s="611"/>
      <c r="DL44" s="600"/>
      <c r="DM44" s="601"/>
      <c r="DN44" s="601"/>
      <c r="DO44" s="601"/>
      <c r="DP44" s="601"/>
      <c r="DQ44" s="601"/>
      <c r="DR44" s="601"/>
      <c r="DS44" s="601"/>
      <c r="DT44" s="601"/>
      <c r="DU44" s="601"/>
      <c r="DV44" s="602"/>
      <c r="DW44" s="603"/>
      <c r="DX44" s="604"/>
      <c r="DY44" s="604"/>
      <c r="DZ44" s="604"/>
      <c r="EA44" s="604"/>
      <c r="EB44" s="604"/>
      <c r="EC44" s="605"/>
    </row>
    <row r="45" spans="2:133" ht="11.25" customHeight="1">
      <c r="CD45" s="633"/>
      <c r="CE45" s="634"/>
      <c r="CF45" s="606" t="s">
        <v>349</v>
      </c>
      <c r="CG45" s="607"/>
      <c r="CH45" s="607"/>
      <c r="CI45" s="607"/>
      <c r="CJ45" s="607"/>
      <c r="CK45" s="607"/>
      <c r="CL45" s="607"/>
      <c r="CM45" s="607"/>
      <c r="CN45" s="607"/>
      <c r="CO45" s="607"/>
      <c r="CP45" s="607"/>
      <c r="CQ45" s="608"/>
      <c r="CR45" s="609">
        <v>361150</v>
      </c>
      <c r="CS45" s="598"/>
      <c r="CT45" s="598"/>
      <c r="CU45" s="598"/>
      <c r="CV45" s="598"/>
      <c r="CW45" s="598"/>
      <c r="CX45" s="598"/>
      <c r="CY45" s="599"/>
      <c r="CZ45" s="612">
        <v>5.6</v>
      </c>
      <c r="DA45" s="637"/>
      <c r="DB45" s="637"/>
      <c r="DC45" s="638"/>
      <c r="DD45" s="597">
        <v>21661</v>
      </c>
      <c r="DE45" s="598"/>
      <c r="DF45" s="598"/>
      <c r="DG45" s="598"/>
      <c r="DH45" s="598"/>
      <c r="DI45" s="598"/>
      <c r="DJ45" s="598"/>
      <c r="DK45" s="599"/>
      <c r="DL45" s="600"/>
      <c r="DM45" s="601"/>
      <c r="DN45" s="601"/>
      <c r="DO45" s="601"/>
      <c r="DP45" s="601"/>
      <c r="DQ45" s="601"/>
      <c r="DR45" s="601"/>
      <c r="DS45" s="601"/>
      <c r="DT45" s="601"/>
      <c r="DU45" s="601"/>
      <c r="DV45" s="602"/>
      <c r="DW45" s="603"/>
      <c r="DX45" s="604"/>
      <c r="DY45" s="604"/>
      <c r="DZ45" s="604"/>
      <c r="EA45" s="604"/>
      <c r="EB45" s="604"/>
      <c r="EC45" s="605"/>
    </row>
    <row r="46" spans="2:133" ht="11.25" customHeight="1">
      <c r="CD46" s="633"/>
      <c r="CE46" s="634"/>
      <c r="CF46" s="606" t="s">
        <v>350</v>
      </c>
      <c r="CG46" s="607"/>
      <c r="CH46" s="607"/>
      <c r="CI46" s="607"/>
      <c r="CJ46" s="607"/>
      <c r="CK46" s="607"/>
      <c r="CL46" s="607"/>
      <c r="CM46" s="607"/>
      <c r="CN46" s="607"/>
      <c r="CO46" s="607"/>
      <c r="CP46" s="607"/>
      <c r="CQ46" s="608"/>
      <c r="CR46" s="609">
        <v>761592</v>
      </c>
      <c r="CS46" s="610"/>
      <c r="CT46" s="610"/>
      <c r="CU46" s="610"/>
      <c r="CV46" s="610"/>
      <c r="CW46" s="610"/>
      <c r="CX46" s="610"/>
      <c r="CY46" s="611"/>
      <c r="CZ46" s="612">
        <v>11.8</v>
      </c>
      <c r="DA46" s="613"/>
      <c r="DB46" s="613"/>
      <c r="DC46" s="614"/>
      <c r="DD46" s="597">
        <v>270797</v>
      </c>
      <c r="DE46" s="610"/>
      <c r="DF46" s="610"/>
      <c r="DG46" s="610"/>
      <c r="DH46" s="610"/>
      <c r="DI46" s="610"/>
      <c r="DJ46" s="610"/>
      <c r="DK46" s="611"/>
      <c r="DL46" s="600"/>
      <c r="DM46" s="601"/>
      <c r="DN46" s="601"/>
      <c r="DO46" s="601"/>
      <c r="DP46" s="601"/>
      <c r="DQ46" s="601"/>
      <c r="DR46" s="601"/>
      <c r="DS46" s="601"/>
      <c r="DT46" s="601"/>
      <c r="DU46" s="601"/>
      <c r="DV46" s="602"/>
      <c r="DW46" s="603"/>
      <c r="DX46" s="604"/>
      <c r="DY46" s="604"/>
      <c r="DZ46" s="604"/>
      <c r="EA46" s="604"/>
      <c r="EB46" s="604"/>
      <c r="EC46" s="605"/>
    </row>
    <row r="47" spans="2:133" ht="11.25" customHeight="1">
      <c r="CD47" s="633"/>
      <c r="CE47" s="634"/>
      <c r="CF47" s="606" t="s">
        <v>351</v>
      </c>
      <c r="CG47" s="607"/>
      <c r="CH47" s="607"/>
      <c r="CI47" s="607"/>
      <c r="CJ47" s="607"/>
      <c r="CK47" s="607"/>
      <c r="CL47" s="607"/>
      <c r="CM47" s="607"/>
      <c r="CN47" s="607"/>
      <c r="CO47" s="607"/>
      <c r="CP47" s="607"/>
      <c r="CQ47" s="608"/>
      <c r="CR47" s="609">
        <v>49394</v>
      </c>
      <c r="CS47" s="598"/>
      <c r="CT47" s="598"/>
      <c r="CU47" s="598"/>
      <c r="CV47" s="598"/>
      <c r="CW47" s="598"/>
      <c r="CX47" s="598"/>
      <c r="CY47" s="599"/>
      <c r="CZ47" s="612">
        <v>0.8</v>
      </c>
      <c r="DA47" s="637"/>
      <c r="DB47" s="637"/>
      <c r="DC47" s="638"/>
      <c r="DD47" s="597">
        <v>15814</v>
      </c>
      <c r="DE47" s="598"/>
      <c r="DF47" s="598"/>
      <c r="DG47" s="598"/>
      <c r="DH47" s="598"/>
      <c r="DI47" s="598"/>
      <c r="DJ47" s="598"/>
      <c r="DK47" s="599"/>
      <c r="DL47" s="600"/>
      <c r="DM47" s="601"/>
      <c r="DN47" s="601"/>
      <c r="DO47" s="601"/>
      <c r="DP47" s="601"/>
      <c r="DQ47" s="601"/>
      <c r="DR47" s="601"/>
      <c r="DS47" s="601"/>
      <c r="DT47" s="601"/>
      <c r="DU47" s="601"/>
      <c r="DV47" s="602"/>
      <c r="DW47" s="603"/>
      <c r="DX47" s="604"/>
      <c r="DY47" s="604"/>
      <c r="DZ47" s="604"/>
      <c r="EA47" s="604"/>
      <c r="EB47" s="604"/>
      <c r="EC47" s="605"/>
    </row>
    <row r="48" spans="2:133">
      <c r="CD48" s="635"/>
      <c r="CE48" s="636"/>
      <c r="CF48" s="606" t="s">
        <v>352</v>
      </c>
      <c r="CG48" s="607"/>
      <c r="CH48" s="607"/>
      <c r="CI48" s="607"/>
      <c r="CJ48" s="607"/>
      <c r="CK48" s="607"/>
      <c r="CL48" s="607"/>
      <c r="CM48" s="607"/>
      <c r="CN48" s="607"/>
      <c r="CO48" s="607"/>
      <c r="CP48" s="607"/>
      <c r="CQ48" s="608"/>
      <c r="CR48" s="609" t="s">
        <v>121</v>
      </c>
      <c r="CS48" s="610"/>
      <c r="CT48" s="610"/>
      <c r="CU48" s="610"/>
      <c r="CV48" s="610"/>
      <c r="CW48" s="610"/>
      <c r="CX48" s="610"/>
      <c r="CY48" s="611"/>
      <c r="CZ48" s="612" t="s">
        <v>219</v>
      </c>
      <c r="DA48" s="613"/>
      <c r="DB48" s="613"/>
      <c r="DC48" s="614"/>
      <c r="DD48" s="597" t="s">
        <v>121</v>
      </c>
      <c r="DE48" s="610"/>
      <c r="DF48" s="610"/>
      <c r="DG48" s="610"/>
      <c r="DH48" s="610"/>
      <c r="DI48" s="610"/>
      <c r="DJ48" s="610"/>
      <c r="DK48" s="611"/>
      <c r="DL48" s="600"/>
      <c r="DM48" s="601"/>
      <c r="DN48" s="601"/>
      <c r="DO48" s="601"/>
      <c r="DP48" s="601"/>
      <c r="DQ48" s="601"/>
      <c r="DR48" s="601"/>
      <c r="DS48" s="601"/>
      <c r="DT48" s="601"/>
      <c r="DU48" s="601"/>
      <c r="DV48" s="602"/>
      <c r="DW48" s="603"/>
      <c r="DX48" s="604"/>
      <c r="DY48" s="604"/>
      <c r="DZ48" s="604"/>
      <c r="EA48" s="604"/>
      <c r="EB48" s="604"/>
      <c r="EC48" s="605"/>
    </row>
    <row r="49" spans="82:133" ht="11.25" customHeight="1">
      <c r="CD49" s="615" t="s">
        <v>353</v>
      </c>
      <c r="CE49" s="616"/>
      <c r="CF49" s="616"/>
      <c r="CG49" s="616"/>
      <c r="CH49" s="616"/>
      <c r="CI49" s="616"/>
      <c r="CJ49" s="616"/>
      <c r="CK49" s="616"/>
      <c r="CL49" s="616"/>
      <c r="CM49" s="616"/>
      <c r="CN49" s="616"/>
      <c r="CO49" s="616"/>
      <c r="CP49" s="616"/>
      <c r="CQ49" s="617"/>
      <c r="CR49" s="618">
        <v>6471469</v>
      </c>
      <c r="CS49" s="619"/>
      <c r="CT49" s="619"/>
      <c r="CU49" s="619"/>
      <c r="CV49" s="619"/>
      <c r="CW49" s="619"/>
      <c r="CX49" s="619"/>
      <c r="CY49" s="620"/>
      <c r="CZ49" s="621">
        <v>100</v>
      </c>
      <c r="DA49" s="622"/>
      <c r="DB49" s="622"/>
      <c r="DC49" s="623"/>
      <c r="DD49" s="624">
        <v>4751967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q+XJFIe+gHPLuj2Yw3qNhuA5SodDqCrWITY1ONZqU6DPBBnYO0g9rRv07ap41WDGgjXuwdkBE4rJdN46bs2iGw==" saltValue="YIvvnw/uBuI0im9GRtfty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9" zoomScale="70" zoomScaleNormal="25" zoomScaleSheetLayoutView="70" workbookViewId="0">
      <selection activeCell="AF73" sqref="AF73:AJ73"/>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355</v>
      </c>
      <c r="DK2" s="1142"/>
      <c r="DL2" s="1142"/>
      <c r="DM2" s="1142"/>
      <c r="DN2" s="1142"/>
      <c r="DO2" s="1143"/>
      <c r="DP2" s="229"/>
      <c r="DQ2" s="1141" t="s">
        <v>356</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357</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359</v>
      </c>
      <c r="B5" s="1027"/>
      <c r="C5" s="1027"/>
      <c r="D5" s="1027"/>
      <c r="E5" s="1027"/>
      <c r="F5" s="1027"/>
      <c r="G5" s="1027"/>
      <c r="H5" s="1027"/>
      <c r="I5" s="1027"/>
      <c r="J5" s="1027"/>
      <c r="K5" s="1027"/>
      <c r="L5" s="1027"/>
      <c r="M5" s="1027"/>
      <c r="N5" s="1027"/>
      <c r="O5" s="1027"/>
      <c r="P5" s="1028"/>
      <c r="Q5" s="1032" t="s">
        <v>360</v>
      </c>
      <c r="R5" s="1033"/>
      <c r="S5" s="1033"/>
      <c r="T5" s="1033"/>
      <c r="U5" s="1034"/>
      <c r="V5" s="1032" t="s">
        <v>361</v>
      </c>
      <c r="W5" s="1033"/>
      <c r="X5" s="1033"/>
      <c r="Y5" s="1033"/>
      <c r="Z5" s="1034"/>
      <c r="AA5" s="1032" t="s">
        <v>362</v>
      </c>
      <c r="AB5" s="1033"/>
      <c r="AC5" s="1033"/>
      <c r="AD5" s="1033"/>
      <c r="AE5" s="1033"/>
      <c r="AF5" s="1144" t="s">
        <v>363</v>
      </c>
      <c r="AG5" s="1033"/>
      <c r="AH5" s="1033"/>
      <c r="AI5" s="1033"/>
      <c r="AJ5" s="1048"/>
      <c r="AK5" s="1033" t="s">
        <v>364</v>
      </c>
      <c r="AL5" s="1033"/>
      <c r="AM5" s="1033"/>
      <c r="AN5" s="1033"/>
      <c r="AO5" s="1034"/>
      <c r="AP5" s="1032" t="s">
        <v>365</v>
      </c>
      <c r="AQ5" s="1033"/>
      <c r="AR5" s="1033"/>
      <c r="AS5" s="1033"/>
      <c r="AT5" s="1034"/>
      <c r="AU5" s="1032" t="s">
        <v>366</v>
      </c>
      <c r="AV5" s="1033"/>
      <c r="AW5" s="1033"/>
      <c r="AX5" s="1033"/>
      <c r="AY5" s="1048"/>
      <c r="AZ5" s="236"/>
      <c r="BA5" s="236"/>
      <c r="BB5" s="236"/>
      <c r="BC5" s="236"/>
      <c r="BD5" s="236"/>
      <c r="BE5" s="237"/>
      <c r="BF5" s="237"/>
      <c r="BG5" s="237"/>
      <c r="BH5" s="237"/>
      <c r="BI5" s="237"/>
      <c r="BJ5" s="237"/>
      <c r="BK5" s="237"/>
      <c r="BL5" s="237"/>
      <c r="BM5" s="237"/>
      <c r="BN5" s="237"/>
      <c r="BO5" s="237"/>
      <c r="BP5" s="237"/>
      <c r="BQ5" s="1026" t="s">
        <v>367</v>
      </c>
      <c r="BR5" s="1027"/>
      <c r="BS5" s="1027"/>
      <c r="BT5" s="1027"/>
      <c r="BU5" s="1027"/>
      <c r="BV5" s="1027"/>
      <c r="BW5" s="1027"/>
      <c r="BX5" s="1027"/>
      <c r="BY5" s="1027"/>
      <c r="BZ5" s="1027"/>
      <c r="CA5" s="1027"/>
      <c r="CB5" s="1027"/>
      <c r="CC5" s="1027"/>
      <c r="CD5" s="1027"/>
      <c r="CE5" s="1027"/>
      <c r="CF5" s="1027"/>
      <c r="CG5" s="1028"/>
      <c r="CH5" s="1032" t="s">
        <v>368</v>
      </c>
      <c r="CI5" s="1033"/>
      <c r="CJ5" s="1033"/>
      <c r="CK5" s="1033"/>
      <c r="CL5" s="1034"/>
      <c r="CM5" s="1032" t="s">
        <v>369</v>
      </c>
      <c r="CN5" s="1033"/>
      <c r="CO5" s="1033"/>
      <c r="CP5" s="1033"/>
      <c r="CQ5" s="1034"/>
      <c r="CR5" s="1032" t="s">
        <v>370</v>
      </c>
      <c r="CS5" s="1033"/>
      <c r="CT5" s="1033"/>
      <c r="CU5" s="1033"/>
      <c r="CV5" s="1034"/>
      <c r="CW5" s="1032" t="s">
        <v>371</v>
      </c>
      <c r="CX5" s="1033"/>
      <c r="CY5" s="1033"/>
      <c r="CZ5" s="1033"/>
      <c r="DA5" s="1034"/>
      <c r="DB5" s="1032" t="s">
        <v>372</v>
      </c>
      <c r="DC5" s="1033"/>
      <c r="DD5" s="1033"/>
      <c r="DE5" s="1033"/>
      <c r="DF5" s="1034"/>
      <c r="DG5" s="1129" t="s">
        <v>373</v>
      </c>
      <c r="DH5" s="1130"/>
      <c r="DI5" s="1130"/>
      <c r="DJ5" s="1130"/>
      <c r="DK5" s="1131"/>
      <c r="DL5" s="1129" t="s">
        <v>374</v>
      </c>
      <c r="DM5" s="1130"/>
      <c r="DN5" s="1130"/>
      <c r="DO5" s="1130"/>
      <c r="DP5" s="1131"/>
      <c r="DQ5" s="1032" t="s">
        <v>375</v>
      </c>
      <c r="DR5" s="1033"/>
      <c r="DS5" s="1033"/>
      <c r="DT5" s="1033"/>
      <c r="DU5" s="1034"/>
      <c r="DV5" s="1032" t="s">
        <v>366</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376</v>
      </c>
      <c r="C7" s="1082"/>
      <c r="D7" s="1082"/>
      <c r="E7" s="1082"/>
      <c r="F7" s="1082"/>
      <c r="G7" s="1082"/>
      <c r="H7" s="1082"/>
      <c r="I7" s="1082"/>
      <c r="J7" s="1082"/>
      <c r="K7" s="1082"/>
      <c r="L7" s="1082"/>
      <c r="M7" s="1082"/>
      <c r="N7" s="1082"/>
      <c r="O7" s="1082"/>
      <c r="P7" s="1083"/>
      <c r="Q7" s="1135">
        <v>6561</v>
      </c>
      <c r="R7" s="1136"/>
      <c r="S7" s="1136"/>
      <c r="T7" s="1136"/>
      <c r="U7" s="1136"/>
      <c r="V7" s="1136">
        <v>6436</v>
      </c>
      <c r="W7" s="1136"/>
      <c r="X7" s="1136"/>
      <c r="Y7" s="1136"/>
      <c r="Z7" s="1136"/>
      <c r="AA7" s="1136">
        <v>125</v>
      </c>
      <c r="AB7" s="1136"/>
      <c r="AC7" s="1136"/>
      <c r="AD7" s="1136"/>
      <c r="AE7" s="1137"/>
      <c r="AF7" s="1138">
        <v>109</v>
      </c>
      <c r="AG7" s="1139"/>
      <c r="AH7" s="1139"/>
      <c r="AI7" s="1139"/>
      <c r="AJ7" s="1140"/>
      <c r="AK7" s="1122">
        <v>150</v>
      </c>
      <c r="AL7" s="1123"/>
      <c r="AM7" s="1123"/>
      <c r="AN7" s="1123"/>
      <c r="AO7" s="1123"/>
      <c r="AP7" s="1123"/>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586</v>
      </c>
      <c r="BT7" s="1127"/>
      <c r="BU7" s="1127"/>
      <c r="BV7" s="1127"/>
      <c r="BW7" s="1127"/>
      <c r="BX7" s="1127"/>
      <c r="BY7" s="1127"/>
      <c r="BZ7" s="1127"/>
      <c r="CA7" s="1127"/>
      <c r="CB7" s="1127"/>
      <c r="CC7" s="1127"/>
      <c r="CD7" s="1127"/>
      <c r="CE7" s="1127"/>
      <c r="CF7" s="1127"/>
      <c r="CG7" s="1128"/>
      <c r="CH7" s="1119">
        <v>2</v>
      </c>
      <c r="CI7" s="1120"/>
      <c r="CJ7" s="1120"/>
      <c r="CK7" s="1120"/>
      <c r="CL7" s="1121"/>
      <c r="CM7" s="1119">
        <v>53</v>
      </c>
      <c r="CN7" s="1120"/>
      <c r="CO7" s="1120"/>
      <c r="CP7" s="1120"/>
      <c r="CQ7" s="1121"/>
      <c r="CR7" s="1119">
        <v>9</v>
      </c>
      <c r="CS7" s="1120"/>
      <c r="CT7" s="1120"/>
      <c r="CU7" s="1120"/>
      <c r="CV7" s="1121"/>
      <c r="CW7" s="1119" t="s">
        <v>518</v>
      </c>
      <c r="CX7" s="1120"/>
      <c r="CY7" s="1120"/>
      <c r="CZ7" s="1120"/>
      <c r="DA7" s="1121"/>
      <c r="DB7" s="1119" t="s">
        <v>518</v>
      </c>
      <c r="DC7" s="1120"/>
      <c r="DD7" s="1120"/>
      <c r="DE7" s="1120"/>
      <c r="DF7" s="1121"/>
      <c r="DG7" s="1119" t="s">
        <v>518</v>
      </c>
      <c r="DH7" s="1120"/>
      <c r="DI7" s="1120"/>
      <c r="DJ7" s="1120"/>
      <c r="DK7" s="1121"/>
      <c r="DL7" s="1119" t="s">
        <v>518</v>
      </c>
      <c r="DM7" s="1120"/>
      <c r="DN7" s="1120"/>
      <c r="DO7" s="1120"/>
      <c r="DP7" s="1121"/>
      <c r="DQ7" s="1119" t="s">
        <v>518</v>
      </c>
      <c r="DR7" s="1120"/>
      <c r="DS7" s="1120"/>
      <c r="DT7" s="1120"/>
      <c r="DU7" s="1121"/>
      <c r="DV7" s="1146"/>
      <c r="DW7" s="1147"/>
      <c r="DX7" s="1147"/>
      <c r="DY7" s="1147"/>
      <c r="DZ7" s="1148"/>
      <c r="EA7" s="234"/>
    </row>
    <row r="8" spans="1:131" s="235" customFormat="1" ht="26.25" customHeight="1">
      <c r="A8" s="241">
        <v>2</v>
      </c>
      <c r="B8" s="1062" t="s">
        <v>377</v>
      </c>
      <c r="C8" s="1063"/>
      <c r="D8" s="1063"/>
      <c r="E8" s="1063"/>
      <c r="F8" s="1063"/>
      <c r="G8" s="1063"/>
      <c r="H8" s="1063"/>
      <c r="I8" s="1063"/>
      <c r="J8" s="1063"/>
      <c r="K8" s="1063"/>
      <c r="L8" s="1063"/>
      <c r="M8" s="1063"/>
      <c r="N8" s="1063"/>
      <c r="O8" s="1063"/>
      <c r="P8" s="1064"/>
      <c r="Q8" s="1074">
        <v>139</v>
      </c>
      <c r="R8" s="1075"/>
      <c r="S8" s="1075"/>
      <c r="T8" s="1075"/>
      <c r="U8" s="1075"/>
      <c r="V8" s="1075">
        <v>138</v>
      </c>
      <c r="W8" s="1075"/>
      <c r="X8" s="1075"/>
      <c r="Y8" s="1075"/>
      <c r="Z8" s="1075"/>
      <c r="AA8" s="1075">
        <v>1</v>
      </c>
      <c r="AB8" s="1075"/>
      <c r="AC8" s="1075"/>
      <c r="AD8" s="1075"/>
      <c r="AE8" s="1076"/>
      <c r="AF8" s="1068">
        <v>1</v>
      </c>
      <c r="AG8" s="1069"/>
      <c r="AH8" s="1069"/>
      <c r="AI8" s="1069"/>
      <c r="AJ8" s="1070"/>
      <c r="AK8" s="1117">
        <v>104</v>
      </c>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587</v>
      </c>
      <c r="BT8" s="1046"/>
      <c r="BU8" s="1046"/>
      <c r="BV8" s="1046"/>
      <c r="BW8" s="1046"/>
      <c r="BX8" s="1046"/>
      <c r="BY8" s="1046"/>
      <c r="BZ8" s="1046"/>
      <c r="CA8" s="1046"/>
      <c r="CB8" s="1046"/>
      <c r="CC8" s="1046"/>
      <c r="CD8" s="1046"/>
      <c r="CE8" s="1046"/>
      <c r="CF8" s="1046"/>
      <c r="CG8" s="1047"/>
      <c r="CH8" s="1020">
        <v>0</v>
      </c>
      <c r="CI8" s="1021"/>
      <c r="CJ8" s="1021"/>
      <c r="CK8" s="1021"/>
      <c r="CL8" s="1022"/>
      <c r="CM8" s="1020">
        <v>27</v>
      </c>
      <c r="CN8" s="1021"/>
      <c r="CO8" s="1021"/>
      <c r="CP8" s="1021"/>
      <c r="CQ8" s="1022"/>
      <c r="CR8" s="1020">
        <v>5</v>
      </c>
      <c r="CS8" s="1021"/>
      <c r="CT8" s="1021"/>
      <c r="CU8" s="1021"/>
      <c r="CV8" s="1022"/>
      <c r="CW8" s="1020" t="s">
        <v>518</v>
      </c>
      <c r="CX8" s="1021"/>
      <c r="CY8" s="1021"/>
      <c r="CZ8" s="1021"/>
      <c r="DA8" s="1022"/>
      <c r="DB8" s="1020" t="s">
        <v>518</v>
      </c>
      <c r="DC8" s="1021"/>
      <c r="DD8" s="1021"/>
      <c r="DE8" s="1021"/>
      <c r="DF8" s="1022"/>
      <c r="DG8" s="1020" t="s">
        <v>518</v>
      </c>
      <c r="DH8" s="1021"/>
      <c r="DI8" s="1021"/>
      <c r="DJ8" s="1021"/>
      <c r="DK8" s="1022"/>
      <c r="DL8" s="1020" t="s">
        <v>518</v>
      </c>
      <c r="DM8" s="1021"/>
      <c r="DN8" s="1021"/>
      <c r="DO8" s="1021"/>
      <c r="DP8" s="1022"/>
      <c r="DQ8" s="1020" t="s">
        <v>518</v>
      </c>
      <c r="DR8" s="1021"/>
      <c r="DS8" s="1021"/>
      <c r="DT8" s="1021"/>
      <c r="DU8" s="1022"/>
      <c r="DV8" s="1023"/>
      <c r="DW8" s="1024"/>
      <c r="DX8" s="1024"/>
      <c r="DY8" s="1024"/>
      <c r="DZ8" s="1025"/>
      <c r="EA8" s="234"/>
    </row>
    <row r="9" spans="1:131" s="235" customFormat="1" ht="26.25" customHeight="1">
      <c r="A9" s="241">
        <v>3</v>
      </c>
      <c r="B9" s="1062" t="s">
        <v>378</v>
      </c>
      <c r="C9" s="1063"/>
      <c r="D9" s="1063"/>
      <c r="E9" s="1063"/>
      <c r="F9" s="1063"/>
      <c r="G9" s="1063"/>
      <c r="H9" s="1063"/>
      <c r="I9" s="1063"/>
      <c r="J9" s="1063"/>
      <c r="K9" s="1063"/>
      <c r="L9" s="1063"/>
      <c r="M9" s="1063"/>
      <c r="N9" s="1063"/>
      <c r="O9" s="1063"/>
      <c r="P9" s="1064"/>
      <c r="Q9" s="1074">
        <v>6</v>
      </c>
      <c r="R9" s="1075"/>
      <c r="S9" s="1075"/>
      <c r="T9" s="1075"/>
      <c r="U9" s="1075"/>
      <c r="V9" s="1075">
        <v>5</v>
      </c>
      <c r="W9" s="1075"/>
      <c r="X9" s="1075"/>
      <c r="Y9" s="1075"/>
      <c r="Z9" s="1075"/>
      <c r="AA9" s="1075">
        <v>1</v>
      </c>
      <c r="AB9" s="1075"/>
      <c r="AC9" s="1075"/>
      <c r="AD9" s="1075"/>
      <c r="AE9" s="1076"/>
      <c r="AF9" s="1068">
        <v>1</v>
      </c>
      <c r="AG9" s="1069"/>
      <c r="AH9" s="1069"/>
      <c r="AI9" s="1069"/>
      <c r="AJ9" s="1070"/>
      <c r="AK9" s="1117">
        <v>1</v>
      </c>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379</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380</v>
      </c>
      <c r="B23" s="975" t="s">
        <v>381</v>
      </c>
      <c r="C23" s="976"/>
      <c r="D23" s="976"/>
      <c r="E23" s="976"/>
      <c r="F23" s="976"/>
      <c r="G23" s="976"/>
      <c r="H23" s="976"/>
      <c r="I23" s="976"/>
      <c r="J23" s="976"/>
      <c r="K23" s="976"/>
      <c r="L23" s="976"/>
      <c r="M23" s="976"/>
      <c r="N23" s="976"/>
      <c r="O23" s="976"/>
      <c r="P23" s="977"/>
      <c r="Q23" s="1099">
        <v>6706</v>
      </c>
      <c r="R23" s="1100"/>
      <c r="S23" s="1100"/>
      <c r="T23" s="1100"/>
      <c r="U23" s="1100"/>
      <c r="V23" s="1100">
        <v>6579</v>
      </c>
      <c r="W23" s="1100"/>
      <c r="X23" s="1100"/>
      <c r="Y23" s="1100"/>
      <c r="Z23" s="1100"/>
      <c r="AA23" s="1100">
        <v>127</v>
      </c>
      <c r="AB23" s="1100"/>
      <c r="AC23" s="1100"/>
      <c r="AD23" s="1100"/>
      <c r="AE23" s="1101"/>
      <c r="AF23" s="1102">
        <v>110</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382</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383</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384</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359</v>
      </c>
      <c r="B26" s="1027"/>
      <c r="C26" s="1027"/>
      <c r="D26" s="1027"/>
      <c r="E26" s="1027"/>
      <c r="F26" s="1027"/>
      <c r="G26" s="1027"/>
      <c r="H26" s="1027"/>
      <c r="I26" s="1027"/>
      <c r="J26" s="1027"/>
      <c r="K26" s="1027"/>
      <c r="L26" s="1027"/>
      <c r="M26" s="1027"/>
      <c r="N26" s="1027"/>
      <c r="O26" s="1027"/>
      <c r="P26" s="1028"/>
      <c r="Q26" s="1032" t="s">
        <v>385</v>
      </c>
      <c r="R26" s="1033"/>
      <c r="S26" s="1033"/>
      <c r="T26" s="1033"/>
      <c r="U26" s="1034"/>
      <c r="V26" s="1032" t="s">
        <v>386</v>
      </c>
      <c r="W26" s="1033"/>
      <c r="X26" s="1033"/>
      <c r="Y26" s="1033"/>
      <c r="Z26" s="1034"/>
      <c r="AA26" s="1032" t="s">
        <v>387</v>
      </c>
      <c r="AB26" s="1033"/>
      <c r="AC26" s="1033"/>
      <c r="AD26" s="1033"/>
      <c r="AE26" s="1033"/>
      <c r="AF26" s="1090" t="s">
        <v>388</v>
      </c>
      <c r="AG26" s="1039"/>
      <c r="AH26" s="1039"/>
      <c r="AI26" s="1039"/>
      <c r="AJ26" s="1091"/>
      <c r="AK26" s="1033" t="s">
        <v>389</v>
      </c>
      <c r="AL26" s="1033"/>
      <c r="AM26" s="1033"/>
      <c r="AN26" s="1033"/>
      <c r="AO26" s="1034"/>
      <c r="AP26" s="1032" t="s">
        <v>390</v>
      </c>
      <c r="AQ26" s="1033"/>
      <c r="AR26" s="1033"/>
      <c r="AS26" s="1033"/>
      <c r="AT26" s="1034"/>
      <c r="AU26" s="1032" t="s">
        <v>391</v>
      </c>
      <c r="AV26" s="1033"/>
      <c r="AW26" s="1033"/>
      <c r="AX26" s="1033"/>
      <c r="AY26" s="1034"/>
      <c r="AZ26" s="1032" t="s">
        <v>392</v>
      </c>
      <c r="BA26" s="1033"/>
      <c r="BB26" s="1033"/>
      <c r="BC26" s="1033"/>
      <c r="BD26" s="1034"/>
      <c r="BE26" s="1032" t="s">
        <v>366</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393</v>
      </c>
      <c r="C28" s="1082"/>
      <c r="D28" s="1082"/>
      <c r="E28" s="1082"/>
      <c r="F28" s="1082"/>
      <c r="G28" s="1082"/>
      <c r="H28" s="1082"/>
      <c r="I28" s="1082"/>
      <c r="J28" s="1082"/>
      <c r="K28" s="1082"/>
      <c r="L28" s="1082"/>
      <c r="M28" s="1082"/>
      <c r="N28" s="1082"/>
      <c r="O28" s="1082"/>
      <c r="P28" s="1083"/>
      <c r="Q28" s="1084">
        <v>1239</v>
      </c>
      <c r="R28" s="1085"/>
      <c r="S28" s="1085"/>
      <c r="T28" s="1085"/>
      <c r="U28" s="1085"/>
      <c r="V28" s="1085">
        <v>1226</v>
      </c>
      <c r="W28" s="1085"/>
      <c r="X28" s="1085"/>
      <c r="Y28" s="1085"/>
      <c r="Z28" s="1085"/>
      <c r="AA28" s="1085">
        <v>13</v>
      </c>
      <c r="AB28" s="1085"/>
      <c r="AC28" s="1085"/>
      <c r="AD28" s="1085"/>
      <c r="AE28" s="1086"/>
      <c r="AF28" s="1087">
        <v>13</v>
      </c>
      <c r="AG28" s="1085"/>
      <c r="AH28" s="1085"/>
      <c r="AI28" s="1085"/>
      <c r="AJ28" s="1088"/>
      <c r="AK28" s="1089">
        <v>98</v>
      </c>
      <c r="AL28" s="1077"/>
      <c r="AM28" s="1077"/>
      <c r="AN28" s="1077"/>
      <c r="AO28" s="1077"/>
      <c r="AP28" s="1077" t="s">
        <v>589</v>
      </c>
      <c r="AQ28" s="1077"/>
      <c r="AR28" s="1077"/>
      <c r="AS28" s="1077"/>
      <c r="AT28" s="1077"/>
      <c r="AU28" s="1077" t="s">
        <v>589</v>
      </c>
      <c r="AV28" s="1077"/>
      <c r="AW28" s="1077"/>
      <c r="AX28" s="1077"/>
      <c r="AY28" s="1077"/>
      <c r="AZ28" s="1078" t="s">
        <v>585</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2" t="s">
        <v>394</v>
      </c>
      <c r="C29" s="1063"/>
      <c r="D29" s="1063"/>
      <c r="E29" s="1063"/>
      <c r="F29" s="1063"/>
      <c r="G29" s="1063"/>
      <c r="H29" s="1063"/>
      <c r="I29" s="1063"/>
      <c r="J29" s="1063"/>
      <c r="K29" s="1063"/>
      <c r="L29" s="1063"/>
      <c r="M29" s="1063"/>
      <c r="N29" s="1063"/>
      <c r="O29" s="1063"/>
      <c r="P29" s="1064"/>
      <c r="Q29" s="1074">
        <v>833</v>
      </c>
      <c r="R29" s="1075"/>
      <c r="S29" s="1075"/>
      <c r="T29" s="1075"/>
      <c r="U29" s="1075"/>
      <c r="V29" s="1075">
        <v>832</v>
      </c>
      <c r="W29" s="1075"/>
      <c r="X29" s="1075"/>
      <c r="Y29" s="1075"/>
      <c r="Z29" s="1075"/>
      <c r="AA29" s="1075">
        <v>1</v>
      </c>
      <c r="AB29" s="1075"/>
      <c r="AC29" s="1075"/>
      <c r="AD29" s="1075"/>
      <c r="AE29" s="1076"/>
      <c r="AF29" s="1068">
        <v>1</v>
      </c>
      <c r="AG29" s="1069"/>
      <c r="AH29" s="1069"/>
      <c r="AI29" s="1069"/>
      <c r="AJ29" s="1070"/>
      <c r="AK29" s="1011">
        <v>122</v>
      </c>
      <c r="AL29" s="1002"/>
      <c r="AM29" s="1002"/>
      <c r="AN29" s="1002"/>
      <c r="AO29" s="1002"/>
      <c r="AP29" s="1002" t="s">
        <v>589</v>
      </c>
      <c r="AQ29" s="1002"/>
      <c r="AR29" s="1002"/>
      <c r="AS29" s="1002"/>
      <c r="AT29" s="1002"/>
      <c r="AU29" s="1002" t="s">
        <v>590</v>
      </c>
      <c r="AV29" s="1002"/>
      <c r="AW29" s="1002"/>
      <c r="AX29" s="1002"/>
      <c r="AY29" s="1002"/>
      <c r="AZ29" s="1073" t="s">
        <v>585</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2" t="s">
        <v>395</v>
      </c>
      <c r="C30" s="1063"/>
      <c r="D30" s="1063"/>
      <c r="E30" s="1063"/>
      <c r="F30" s="1063"/>
      <c r="G30" s="1063"/>
      <c r="H30" s="1063"/>
      <c r="I30" s="1063"/>
      <c r="J30" s="1063"/>
      <c r="K30" s="1063"/>
      <c r="L30" s="1063"/>
      <c r="M30" s="1063"/>
      <c r="N30" s="1063"/>
      <c r="O30" s="1063"/>
      <c r="P30" s="1064"/>
      <c r="Q30" s="1074">
        <v>51</v>
      </c>
      <c r="R30" s="1075"/>
      <c r="S30" s="1075"/>
      <c r="T30" s="1075"/>
      <c r="U30" s="1075"/>
      <c r="V30" s="1075">
        <v>50</v>
      </c>
      <c r="W30" s="1075"/>
      <c r="X30" s="1075"/>
      <c r="Y30" s="1075"/>
      <c r="Z30" s="1075"/>
      <c r="AA30" s="1075">
        <v>1</v>
      </c>
      <c r="AB30" s="1075"/>
      <c r="AC30" s="1075"/>
      <c r="AD30" s="1075"/>
      <c r="AE30" s="1076"/>
      <c r="AF30" s="1068">
        <v>1</v>
      </c>
      <c r="AG30" s="1069"/>
      <c r="AH30" s="1069"/>
      <c r="AI30" s="1069"/>
      <c r="AJ30" s="1070"/>
      <c r="AK30" s="1011">
        <v>24</v>
      </c>
      <c r="AL30" s="1002"/>
      <c r="AM30" s="1002"/>
      <c r="AN30" s="1002"/>
      <c r="AO30" s="1002"/>
      <c r="AP30" s="1002" t="s">
        <v>590</v>
      </c>
      <c r="AQ30" s="1002"/>
      <c r="AR30" s="1002"/>
      <c r="AS30" s="1002"/>
      <c r="AT30" s="1002"/>
      <c r="AU30" s="1002" t="s">
        <v>588</v>
      </c>
      <c r="AV30" s="1002"/>
      <c r="AW30" s="1002"/>
      <c r="AX30" s="1002"/>
      <c r="AY30" s="1002"/>
      <c r="AZ30" s="1073" t="s">
        <v>585</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2" t="s">
        <v>396</v>
      </c>
      <c r="C31" s="1063"/>
      <c r="D31" s="1063"/>
      <c r="E31" s="1063"/>
      <c r="F31" s="1063"/>
      <c r="G31" s="1063"/>
      <c r="H31" s="1063"/>
      <c r="I31" s="1063"/>
      <c r="J31" s="1063"/>
      <c r="K31" s="1063"/>
      <c r="L31" s="1063"/>
      <c r="M31" s="1063"/>
      <c r="N31" s="1063"/>
      <c r="O31" s="1063"/>
      <c r="P31" s="1064"/>
      <c r="Q31" s="1074">
        <v>226</v>
      </c>
      <c r="R31" s="1075"/>
      <c r="S31" s="1075"/>
      <c r="T31" s="1075"/>
      <c r="U31" s="1075"/>
      <c r="V31" s="1075">
        <v>225</v>
      </c>
      <c r="W31" s="1075"/>
      <c r="X31" s="1075"/>
      <c r="Y31" s="1075"/>
      <c r="Z31" s="1075"/>
      <c r="AA31" s="1075">
        <v>1</v>
      </c>
      <c r="AB31" s="1075"/>
      <c r="AC31" s="1075"/>
      <c r="AD31" s="1075"/>
      <c r="AE31" s="1076"/>
      <c r="AF31" s="1068">
        <v>1</v>
      </c>
      <c r="AG31" s="1069"/>
      <c r="AH31" s="1069"/>
      <c r="AI31" s="1069"/>
      <c r="AJ31" s="1070"/>
      <c r="AK31" s="1011">
        <v>48</v>
      </c>
      <c r="AL31" s="1002"/>
      <c r="AM31" s="1002"/>
      <c r="AN31" s="1002"/>
      <c r="AO31" s="1002"/>
      <c r="AP31" s="1002" t="s">
        <v>590</v>
      </c>
      <c r="AQ31" s="1002"/>
      <c r="AR31" s="1002"/>
      <c r="AS31" s="1002"/>
      <c r="AT31" s="1002"/>
      <c r="AU31" s="1002" t="s">
        <v>589</v>
      </c>
      <c r="AV31" s="1002"/>
      <c r="AW31" s="1002"/>
      <c r="AX31" s="1002"/>
      <c r="AY31" s="1002"/>
      <c r="AZ31" s="1073" t="s">
        <v>585</v>
      </c>
      <c r="BA31" s="1073"/>
      <c r="BB31" s="1073"/>
      <c r="BC31" s="1073"/>
      <c r="BD31" s="1073"/>
      <c r="BE31" s="1057"/>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2" t="s">
        <v>397</v>
      </c>
      <c r="C32" s="1063"/>
      <c r="D32" s="1063"/>
      <c r="E32" s="1063"/>
      <c r="F32" s="1063"/>
      <c r="G32" s="1063"/>
      <c r="H32" s="1063"/>
      <c r="I32" s="1063"/>
      <c r="J32" s="1063"/>
      <c r="K32" s="1063"/>
      <c r="L32" s="1063"/>
      <c r="M32" s="1063"/>
      <c r="N32" s="1063"/>
      <c r="O32" s="1063"/>
      <c r="P32" s="1064"/>
      <c r="Q32" s="1074">
        <v>410</v>
      </c>
      <c r="R32" s="1075"/>
      <c r="S32" s="1075"/>
      <c r="T32" s="1075"/>
      <c r="U32" s="1075"/>
      <c r="V32" s="1075">
        <v>408</v>
      </c>
      <c r="W32" s="1075"/>
      <c r="X32" s="1075"/>
      <c r="Y32" s="1075"/>
      <c r="Z32" s="1075"/>
      <c r="AA32" s="1075">
        <v>2</v>
      </c>
      <c r="AB32" s="1075"/>
      <c r="AC32" s="1075"/>
      <c r="AD32" s="1075"/>
      <c r="AE32" s="1076"/>
      <c r="AF32" s="1068">
        <v>2</v>
      </c>
      <c r="AG32" s="1069"/>
      <c r="AH32" s="1069"/>
      <c r="AI32" s="1069"/>
      <c r="AJ32" s="1070"/>
      <c r="AK32" s="1011">
        <v>139</v>
      </c>
      <c r="AL32" s="1002"/>
      <c r="AM32" s="1002"/>
      <c r="AN32" s="1002"/>
      <c r="AO32" s="1002"/>
      <c r="AP32" s="1002">
        <v>637</v>
      </c>
      <c r="AQ32" s="1002"/>
      <c r="AR32" s="1002"/>
      <c r="AS32" s="1002"/>
      <c r="AT32" s="1002"/>
      <c r="AU32" s="1002">
        <v>153</v>
      </c>
      <c r="AV32" s="1002"/>
      <c r="AW32" s="1002"/>
      <c r="AX32" s="1002"/>
      <c r="AY32" s="1002"/>
      <c r="AZ32" s="1073" t="s">
        <v>585</v>
      </c>
      <c r="BA32" s="1073"/>
      <c r="BB32" s="1073"/>
      <c r="BC32" s="1073"/>
      <c r="BD32" s="1073"/>
      <c r="BE32" s="1057"/>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2" t="s">
        <v>398</v>
      </c>
      <c r="C33" s="1063"/>
      <c r="D33" s="1063"/>
      <c r="E33" s="1063"/>
      <c r="F33" s="1063"/>
      <c r="G33" s="1063"/>
      <c r="H33" s="1063"/>
      <c r="I33" s="1063"/>
      <c r="J33" s="1063"/>
      <c r="K33" s="1063"/>
      <c r="L33" s="1063"/>
      <c r="M33" s="1063"/>
      <c r="N33" s="1063"/>
      <c r="O33" s="1063"/>
      <c r="P33" s="1064"/>
      <c r="Q33" s="1074">
        <v>142</v>
      </c>
      <c r="R33" s="1075"/>
      <c r="S33" s="1075"/>
      <c r="T33" s="1075"/>
      <c r="U33" s="1075"/>
      <c r="V33" s="1075">
        <v>141</v>
      </c>
      <c r="W33" s="1075"/>
      <c r="X33" s="1075"/>
      <c r="Y33" s="1075"/>
      <c r="Z33" s="1075"/>
      <c r="AA33" s="1075">
        <v>1</v>
      </c>
      <c r="AB33" s="1075"/>
      <c r="AC33" s="1075"/>
      <c r="AD33" s="1075"/>
      <c r="AE33" s="1076"/>
      <c r="AF33" s="1068">
        <v>1</v>
      </c>
      <c r="AG33" s="1069"/>
      <c r="AH33" s="1069"/>
      <c r="AI33" s="1069"/>
      <c r="AJ33" s="1070"/>
      <c r="AK33" s="1011">
        <v>42</v>
      </c>
      <c r="AL33" s="1002"/>
      <c r="AM33" s="1002"/>
      <c r="AN33" s="1002"/>
      <c r="AO33" s="1002"/>
      <c r="AP33" s="1002" t="s">
        <v>589</v>
      </c>
      <c r="AQ33" s="1002"/>
      <c r="AR33" s="1002"/>
      <c r="AS33" s="1002"/>
      <c r="AT33" s="1002"/>
      <c r="AU33" s="1002" t="s">
        <v>589</v>
      </c>
      <c r="AV33" s="1002"/>
      <c r="AW33" s="1002"/>
      <c r="AX33" s="1002"/>
      <c r="AY33" s="1002"/>
      <c r="AZ33" s="1073" t="s">
        <v>585</v>
      </c>
      <c r="BA33" s="1073"/>
      <c r="BB33" s="1073"/>
      <c r="BC33" s="1073"/>
      <c r="BD33" s="1073"/>
      <c r="BE33" s="1057"/>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2" t="s">
        <v>399</v>
      </c>
      <c r="C34" s="1063"/>
      <c r="D34" s="1063"/>
      <c r="E34" s="1063"/>
      <c r="F34" s="1063"/>
      <c r="G34" s="1063"/>
      <c r="H34" s="1063"/>
      <c r="I34" s="1063"/>
      <c r="J34" s="1063"/>
      <c r="K34" s="1063"/>
      <c r="L34" s="1063"/>
      <c r="M34" s="1063"/>
      <c r="N34" s="1063"/>
      <c r="O34" s="1063"/>
      <c r="P34" s="1064"/>
      <c r="Q34" s="1074">
        <v>248</v>
      </c>
      <c r="R34" s="1075"/>
      <c r="S34" s="1075"/>
      <c r="T34" s="1075"/>
      <c r="U34" s="1075"/>
      <c r="V34" s="1075">
        <v>213</v>
      </c>
      <c r="W34" s="1075"/>
      <c r="X34" s="1075"/>
      <c r="Y34" s="1075"/>
      <c r="Z34" s="1075"/>
      <c r="AA34" s="1075">
        <v>35</v>
      </c>
      <c r="AB34" s="1075"/>
      <c r="AC34" s="1075"/>
      <c r="AD34" s="1075"/>
      <c r="AE34" s="1076"/>
      <c r="AF34" s="1068">
        <v>577</v>
      </c>
      <c r="AG34" s="1069"/>
      <c r="AH34" s="1069"/>
      <c r="AI34" s="1069"/>
      <c r="AJ34" s="1070"/>
      <c r="AK34" s="1011" t="s">
        <v>588</v>
      </c>
      <c r="AL34" s="1002"/>
      <c r="AM34" s="1002"/>
      <c r="AN34" s="1002"/>
      <c r="AO34" s="1002"/>
      <c r="AP34" s="1002" t="s">
        <v>589</v>
      </c>
      <c r="AQ34" s="1002"/>
      <c r="AR34" s="1002"/>
      <c r="AS34" s="1002"/>
      <c r="AT34" s="1002"/>
      <c r="AU34" s="1002" t="s">
        <v>590</v>
      </c>
      <c r="AV34" s="1002"/>
      <c r="AW34" s="1002"/>
      <c r="AX34" s="1002"/>
      <c r="AY34" s="1002"/>
      <c r="AZ34" s="1073" t="s">
        <v>585</v>
      </c>
      <c r="BA34" s="1073"/>
      <c r="BB34" s="1073"/>
      <c r="BC34" s="1073"/>
      <c r="BD34" s="1073"/>
      <c r="BE34" s="1057" t="s">
        <v>400</v>
      </c>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2" t="s">
        <v>401</v>
      </c>
      <c r="C35" s="1063"/>
      <c r="D35" s="1063"/>
      <c r="E35" s="1063"/>
      <c r="F35" s="1063"/>
      <c r="G35" s="1063"/>
      <c r="H35" s="1063"/>
      <c r="I35" s="1063"/>
      <c r="J35" s="1063"/>
      <c r="K35" s="1063"/>
      <c r="L35" s="1063"/>
      <c r="M35" s="1063"/>
      <c r="N35" s="1063"/>
      <c r="O35" s="1063"/>
      <c r="P35" s="1064"/>
      <c r="Q35" s="1074">
        <v>147</v>
      </c>
      <c r="R35" s="1075"/>
      <c r="S35" s="1075"/>
      <c r="T35" s="1075"/>
      <c r="U35" s="1075"/>
      <c r="V35" s="1075">
        <v>145</v>
      </c>
      <c r="W35" s="1075"/>
      <c r="X35" s="1075"/>
      <c r="Y35" s="1075"/>
      <c r="Z35" s="1075"/>
      <c r="AA35" s="1075">
        <v>2</v>
      </c>
      <c r="AB35" s="1075"/>
      <c r="AC35" s="1075"/>
      <c r="AD35" s="1075"/>
      <c r="AE35" s="1076"/>
      <c r="AF35" s="1068">
        <v>2</v>
      </c>
      <c r="AG35" s="1069"/>
      <c r="AH35" s="1069"/>
      <c r="AI35" s="1069"/>
      <c r="AJ35" s="1070"/>
      <c r="AK35" s="1011">
        <v>24</v>
      </c>
      <c r="AL35" s="1002"/>
      <c r="AM35" s="1002"/>
      <c r="AN35" s="1002"/>
      <c r="AO35" s="1002"/>
      <c r="AP35" s="1002">
        <v>319</v>
      </c>
      <c r="AQ35" s="1002"/>
      <c r="AR35" s="1002"/>
      <c r="AS35" s="1002"/>
      <c r="AT35" s="1002"/>
      <c r="AU35" s="1002">
        <v>317</v>
      </c>
      <c r="AV35" s="1002"/>
      <c r="AW35" s="1002"/>
      <c r="AX35" s="1002"/>
      <c r="AY35" s="1002"/>
      <c r="AZ35" s="1073" t="s">
        <v>585</v>
      </c>
      <c r="BA35" s="1073"/>
      <c r="BB35" s="1073"/>
      <c r="BC35" s="1073"/>
      <c r="BD35" s="1073"/>
      <c r="BE35" s="1057" t="s">
        <v>402</v>
      </c>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2" t="s">
        <v>403</v>
      </c>
      <c r="C36" s="1063"/>
      <c r="D36" s="1063"/>
      <c r="E36" s="1063"/>
      <c r="F36" s="1063"/>
      <c r="G36" s="1063"/>
      <c r="H36" s="1063"/>
      <c r="I36" s="1063"/>
      <c r="J36" s="1063"/>
      <c r="K36" s="1063"/>
      <c r="L36" s="1063"/>
      <c r="M36" s="1063"/>
      <c r="N36" s="1063"/>
      <c r="O36" s="1063"/>
      <c r="P36" s="1064"/>
      <c r="Q36" s="1074">
        <v>380</v>
      </c>
      <c r="R36" s="1075"/>
      <c r="S36" s="1075"/>
      <c r="T36" s="1075"/>
      <c r="U36" s="1075"/>
      <c r="V36" s="1075">
        <v>368</v>
      </c>
      <c r="W36" s="1075"/>
      <c r="X36" s="1075"/>
      <c r="Y36" s="1075"/>
      <c r="Z36" s="1075"/>
      <c r="AA36" s="1075">
        <v>12</v>
      </c>
      <c r="AB36" s="1075"/>
      <c r="AC36" s="1075"/>
      <c r="AD36" s="1075"/>
      <c r="AE36" s="1076"/>
      <c r="AF36" s="1068">
        <v>4</v>
      </c>
      <c r="AG36" s="1069"/>
      <c r="AH36" s="1069"/>
      <c r="AI36" s="1069"/>
      <c r="AJ36" s="1070"/>
      <c r="AK36" s="1011">
        <v>277</v>
      </c>
      <c r="AL36" s="1002"/>
      <c r="AM36" s="1002"/>
      <c r="AN36" s="1002"/>
      <c r="AO36" s="1002"/>
      <c r="AP36" s="1002">
        <v>1638</v>
      </c>
      <c r="AQ36" s="1002"/>
      <c r="AR36" s="1002"/>
      <c r="AS36" s="1002"/>
      <c r="AT36" s="1002"/>
      <c r="AU36" s="1002">
        <v>1635</v>
      </c>
      <c r="AV36" s="1002"/>
      <c r="AW36" s="1002"/>
      <c r="AX36" s="1002"/>
      <c r="AY36" s="1002"/>
      <c r="AZ36" s="1073" t="s">
        <v>585</v>
      </c>
      <c r="BA36" s="1073"/>
      <c r="BB36" s="1073"/>
      <c r="BC36" s="1073"/>
      <c r="BD36" s="1073"/>
      <c r="BE36" s="1057" t="s">
        <v>402</v>
      </c>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2" t="s">
        <v>404</v>
      </c>
      <c r="C37" s="1063"/>
      <c r="D37" s="1063"/>
      <c r="E37" s="1063"/>
      <c r="F37" s="1063"/>
      <c r="G37" s="1063"/>
      <c r="H37" s="1063"/>
      <c r="I37" s="1063"/>
      <c r="J37" s="1063"/>
      <c r="K37" s="1063"/>
      <c r="L37" s="1063"/>
      <c r="M37" s="1063"/>
      <c r="N37" s="1063"/>
      <c r="O37" s="1063"/>
      <c r="P37" s="1064"/>
      <c r="Q37" s="1074">
        <v>56</v>
      </c>
      <c r="R37" s="1075"/>
      <c r="S37" s="1075"/>
      <c r="T37" s="1075"/>
      <c r="U37" s="1075"/>
      <c r="V37" s="1075">
        <v>55</v>
      </c>
      <c r="W37" s="1075"/>
      <c r="X37" s="1075"/>
      <c r="Y37" s="1075"/>
      <c r="Z37" s="1075"/>
      <c r="AA37" s="1075">
        <v>1</v>
      </c>
      <c r="AB37" s="1075"/>
      <c r="AC37" s="1075"/>
      <c r="AD37" s="1075"/>
      <c r="AE37" s="1076"/>
      <c r="AF37" s="1068">
        <v>1</v>
      </c>
      <c r="AG37" s="1069"/>
      <c r="AH37" s="1069"/>
      <c r="AI37" s="1069"/>
      <c r="AJ37" s="1070"/>
      <c r="AK37" s="1011">
        <v>41</v>
      </c>
      <c r="AL37" s="1002"/>
      <c r="AM37" s="1002"/>
      <c r="AN37" s="1002"/>
      <c r="AO37" s="1002"/>
      <c r="AP37" s="1002">
        <v>185</v>
      </c>
      <c r="AQ37" s="1002"/>
      <c r="AR37" s="1002"/>
      <c r="AS37" s="1002"/>
      <c r="AT37" s="1002"/>
      <c r="AU37" s="1002">
        <v>185</v>
      </c>
      <c r="AV37" s="1002"/>
      <c r="AW37" s="1002"/>
      <c r="AX37" s="1002"/>
      <c r="AY37" s="1002"/>
      <c r="AZ37" s="1073" t="s">
        <v>585</v>
      </c>
      <c r="BA37" s="1073"/>
      <c r="BB37" s="1073"/>
      <c r="BC37" s="1073"/>
      <c r="BD37" s="1073"/>
      <c r="BE37" s="1057" t="s">
        <v>405</v>
      </c>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2" t="s">
        <v>406</v>
      </c>
      <c r="C38" s="1063"/>
      <c r="D38" s="1063"/>
      <c r="E38" s="1063"/>
      <c r="F38" s="1063"/>
      <c r="G38" s="1063"/>
      <c r="H38" s="1063"/>
      <c r="I38" s="1063"/>
      <c r="J38" s="1063"/>
      <c r="K38" s="1063"/>
      <c r="L38" s="1063"/>
      <c r="M38" s="1063"/>
      <c r="N38" s="1063"/>
      <c r="O38" s="1063"/>
      <c r="P38" s="1064"/>
      <c r="Q38" s="1074">
        <v>31</v>
      </c>
      <c r="R38" s="1075"/>
      <c r="S38" s="1075"/>
      <c r="T38" s="1075"/>
      <c r="U38" s="1075"/>
      <c r="V38" s="1075">
        <v>30</v>
      </c>
      <c r="W38" s="1075"/>
      <c r="X38" s="1075"/>
      <c r="Y38" s="1075"/>
      <c r="Z38" s="1075"/>
      <c r="AA38" s="1075">
        <v>1</v>
      </c>
      <c r="AB38" s="1075"/>
      <c r="AC38" s="1075"/>
      <c r="AD38" s="1075"/>
      <c r="AE38" s="1076"/>
      <c r="AF38" s="1068">
        <v>1</v>
      </c>
      <c r="AG38" s="1069"/>
      <c r="AH38" s="1069"/>
      <c r="AI38" s="1069"/>
      <c r="AJ38" s="1070"/>
      <c r="AK38" s="1011">
        <v>26</v>
      </c>
      <c r="AL38" s="1002"/>
      <c r="AM38" s="1002"/>
      <c r="AN38" s="1002"/>
      <c r="AO38" s="1002"/>
      <c r="AP38" s="1002">
        <v>42</v>
      </c>
      <c r="AQ38" s="1002"/>
      <c r="AR38" s="1002"/>
      <c r="AS38" s="1002"/>
      <c r="AT38" s="1002"/>
      <c r="AU38" s="1002">
        <v>42</v>
      </c>
      <c r="AV38" s="1002"/>
      <c r="AW38" s="1002"/>
      <c r="AX38" s="1002"/>
      <c r="AY38" s="1002"/>
      <c r="AZ38" s="1073" t="s">
        <v>585</v>
      </c>
      <c r="BA38" s="1073"/>
      <c r="BB38" s="1073"/>
      <c r="BC38" s="1073"/>
      <c r="BD38" s="1073"/>
      <c r="BE38" s="1057" t="s">
        <v>402</v>
      </c>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2" t="s">
        <v>407</v>
      </c>
      <c r="C39" s="1063"/>
      <c r="D39" s="1063"/>
      <c r="E39" s="1063"/>
      <c r="F39" s="1063"/>
      <c r="G39" s="1063"/>
      <c r="H39" s="1063"/>
      <c r="I39" s="1063"/>
      <c r="J39" s="1063"/>
      <c r="K39" s="1063"/>
      <c r="L39" s="1063"/>
      <c r="M39" s="1063"/>
      <c r="N39" s="1063"/>
      <c r="O39" s="1063"/>
      <c r="P39" s="1064"/>
      <c r="Q39" s="1074">
        <v>432</v>
      </c>
      <c r="R39" s="1075"/>
      <c r="S39" s="1075"/>
      <c r="T39" s="1075"/>
      <c r="U39" s="1075"/>
      <c r="V39" s="1075">
        <v>334</v>
      </c>
      <c r="W39" s="1075"/>
      <c r="X39" s="1075"/>
      <c r="Y39" s="1075"/>
      <c r="Z39" s="1075"/>
      <c r="AA39" s="1075">
        <v>98</v>
      </c>
      <c r="AB39" s="1075"/>
      <c r="AC39" s="1075"/>
      <c r="AD39" s="1075"/>
      <c r="AE39" s="1076"/>
      <c r="AF39" s="1068">
        <v>98</v>
      </c>
      <c r="AG39" s="1069"/>
      <c r="AH39" s="1069"/>
      <c r="AI39" s="1069"/>
      <c r="AJ39" s="1070"/>
      <c r="AK39" s="1011">
        <v>27</v>
      </c>
      <c r="AL39" s="1002"/>
      <c r="AM39" s="1002"/>
      <c r="AN39" s="1002"/>
      <c r="AO39" s="1002"/>
      <c r="AP39" s="1002" t="s">
        <v>589</v>
      </c>
      <c r="AQ39" s="1002"/>
      <c r="AR39" s="1002"/>
      <c r="AS39" s="1002"/>
      <c r="AT39" s="1002"/>
      <c r="AU39" s="1002" t="s">
        <v>589</v>
      </c>
      <c r="AV39" s="1002"/>
      <c r="AW39" s="1002"/>
      <c r="AX39" s="1002"/>
      <c r="AY39" s="1002"/>
      <c r="AZ39" s="1073" t="s">
        <v>585</v>
      </c>
      <c r="BA39" s="1073"/>
      <c r="BB39" s="1073"/>
      <c r="BC39" s="1073"/>
      <c r="BD39" s="1073"/>
      <c r="BE39" s="1057" t="s">
        <v>405</v>
      </c>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408</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380</v>
      </c>
      <c r="B63" s="975" t="s">
        <v>409</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702</v>
      </c>
      <c r="AG63" s="990"/>
      <c r="AH63" s="990"/>
      <c r="AI63" s="990"/>
      <c r="AJ63" s="1055"/>
      <c r="AK63" s="1056"/>
      <c r="AL63" s="994"/>
      <c r="AM63" s="994"/>
      <c r="AN63" s="994"/>
      <c r="AO63" s="994"/>
      <c r="AP63" s="990">
        <v>2821</v>
      </c>
      <c r="AQ63" s="990"/>
      <c r="AR63" s="990"/>
      <c r="AS63" s="990"/>
      <c r="AT63" s="990"/>
      <c r="AU63" s="990">
        <v>2332</v>
      </c>
      <c r="AV63" s="990"/>
      <c r="AW63" s="990"/>
      <c r="AX63" s="990"/>
      <c r="AY63" s="990"/>
      <c r="AZ63" s="1050"/>
      <c r="BA63" s="1050"/>
      <c r="BB63" s="1050"/>
      <c r="BC63" s="1050"/>
      <c r="BD63" s="1050"/>
      <c r="BE63" s="991"/>
      <c r="BF63" s="991"/>
      <c r="BG63" s="991"/>
      <c r="BH63" s="991"/>
      <c r="BI63" s="992"/>
      <c r="BJ63" s="1051" t="s">
        <v>410</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412</v>
      </c>
      <c r="B66" s="1027"/>
      <c r="C66" s="1027"/>
      <c r="D66" s="1027"/>
      <c r="E66" s="1027"/>
      <c r="F66" s="1027"/>
      <c r="G66" s="1027"/>
      <c r="H66" s="1027"/>
      <c r="I66" s="1027"/>
      <c r="J66" s="1027"/>
      <c r="K66" s="1027"/>
      <c r="L66" s="1027"/>
      <c r="M66" s="1027"/>
      <c r="N66" s="1027"/>
      <c r="O66" s="1027"/>
      <c r="P66" s="1028"/>
      <c r="Q66" s="1032" t="s">
        <v>413</v>
      </c>
      <c r="R66" s="1033"/>
      <c r="S66" s="1033"/>
      <c r="T66" s="1033"/>
      <c r="U66" s="1034"/>
      <c r="V66" s="1032" t="s">
        <v>414</v>
      </c>
      <c r="W66" s="1033"/>
      <c r="X66" s="1033"/>
      <c r="Y66" s="1033"/>
      <c r="Z66" s="1034"/>
      <c r="AA66" s="1032" t="s">
        <v>415</v>
      </c>
      <c r="AB66" s="1033"/>
      <c r="AC66" s="1033"/>
      <c r="AD66" s="1033"/>
      <c r="AE66" s="1034"/>
      <c r="AF66" s="1038" t="s">
        <v>416</v>
      </c>
      <c r="AG66" s="1039"/>
      <c r="AH66" s="1039"/>
      <c r="AI66" s="1039"/>
      <c r="AJ66" s="1040"/>
      <c r="AK66" s="1032" t="s">
        <v>417</v>
      </c>
      <c r="AL66" s="1027"/>
      <c r="AM66" s="1027"/>
      <c r="AN66" s="1027"/>
      <c r="AO66" s="1028"/>
      <c r="AP66" s="1032" t="s">
        <v>418</v>
      </c>
      <c r="AQ66" s="1033"/>
      <c r="AR66" s="1033"/>
      <c r="AS66" s="1033"/>
      <c r="AT66" s="1034"/>
      <c r="AU66" s="1032" t="s">
        <v>419</v>
      </c>
      <c r="AV66" s="1033"/>
      <c r="AW66" s="1033"/>
      <c r="AX66" s="1033"/>
      <c r="AY66" s="1034"/>
      <c r="AZ66" s="1032" t="s">
        <v>366</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591</v>
      </c>
      <c r="C68" s="1017"/>
      <c r="D68" s="1017"/>
      <c r="E68" s="1017"/>
      <c r="F68" s="1017"/>
      <c r="G68" s="1017"/>
      <c r="H68" s="1017"/>
      <c r="I68" s="1017"/>
      <c r="J68" s="1017"/>
      <c r="K68" s="1017"/>
      <c r="L68" s="1017"/>
      <c r="M68" s="1017"/>
      <c r="N68" s="1017"/>
      <c r="O68" s="1017"/>
      <c r="P68" s="1018"/>
      <c r="Q68" s="1019">
        <v>9347</v>
      </c>
      <c r="R68" s="1013"/>
      <c r="S68" s="1013"/>
      <c r="T68" s="1013"/>
      <c r="U68" s="1013"/>
      <c r="V68" s="1013">
        <v>8885</v>
      </c>
      <c r="W68" s="1013"/>
      <c r="X68" s="1013"/>
      <c r="Y68" s="1013"/>
      <c r="Z68" s="1013"/>
      <c r="AA68" s="1013">
        <v>462</v>
      </c>
      <c r="AB68" s="1013"/>
      <c r="AC68" s="1013"/>
      <c r="AD68" s="1013"/>
      <c r="AE68" s="1013"/>
      <c r="AF68" s="1013">
        <v>462</v>
      </c>
      <c r="AG68" s="1013"/>
      <c r="AH68" s="1013"/>
      <c r="AI68" s="1013"/>
      <c r="AJ68" s="1013"/>
      <c r="AK68" s="1013">
        <v>3300</v>
      </c>
      <c r="AL68" s="1013"/>
      <c r="AM68" s="1013"/>
      <c r="AN68" s="1013"/>
      <c r="AO68" s="1013"/>
      <c r="AP68" s="1013" t="s">
        <v>518</v>
      </c>
      <c r="AQ68" s="1013"/>
      <c r="AR68" s="1013"/>
      <c r="AS68" s="1013"/>
      <c r="AT68" s="1013"/>
      <c r="AU68" s="1013" t="s">
        <v>518</v>
      </c>
      <c r="AV68" s="1013"/>
      <c r="AW68" s="1013"/>
      <c r="AX68" s="1013"/>
      <c r="AY68" s="1013"/>
      <c r="AZ68" s="1014" t="s">
        <v>594</v>
      </c>
      <c r="BA68" s="1014" t="s">
        <v>594</v>
      </c>
      <c r="BB68" s="1014" t="s">
        <v>594</v>
      </c>
      <c r="BC68" s="1014" t="s">
        <v>594</v>
      </c>
      <c r="BD68" s="1015" t="s">
        <v>594</v>
      </c>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591</v>
      </c>
      <c r="C69" s="1006"/>
      <c r="D69" s="1006"/>
      <c r="E69" s="1006"/>
      <c r="F69" s="1006"/>
      <c r="G69" s="1006"/>
      <c r="H69" s="1006"/>
      <c r="I69" s="1006"/>
      <c r="J69" s="1006"/>
      <c r="K69" s="1006"/>
      <c r="L69" s="1006"/>
      <c r="M69" s="1006"/>
      <c r="N69" s="1006"/>
      <c r="O69" s="1006"/>
      <c r="P69" s="1007"/>
      <c r="Q69" s="1008">
        <v>552</v>
      </c>
      <c r="R69" s="1002"/>
      <c r="S69" s="1002"/>
      <c r="T69" s="1002"/>
      <c r="U69" s="1002"/>
      <c r="V69" s="1002">
        <v>550</v>
      </c>
      <c r="W69" s="1002"/>
      <c r="X69" s="1002"/>
      <c r="Y69" s="1002"/>
      <c r="Z69" s="1002"/>
      <c r="AA69" s="1002">
        <v>2</v>
      </c>
      <c r="AB69" s="1002"/>
      <c r="AC69" s="1002"/>
      <c r="AD69" s="1002"/>
      <c r="AE69" s="1002"/>
      <c r="AF69" s="1002">
        <v>2</v>
      </c>
      <c r="AG69" s="1002"/>
      <c r="AH69" s="1002"/>
      <c r="AI69" s="1002"/>
      <c r="AJ69" s="1002"/>
      <c r="AK69" s="1002" t="s">
        <v>589</v>
      </c>
      <c r="AL69" s="1002"/>
      <c r="AM69" s="1002"/>
      <c r="AN69" s="1002"/>
      <c r="AO69" s="1002"/>
      <c r="AP69" s="1002" t="s">
        <v>518</v>
      </c>
      <c r="AQ69" s="1002"/>
      <c r="AR69" s="1002"/>
      <c r="AS69" s="1002"/>
      <c r="AT69" s="1002"/>
      <c r="AU69" s="1002" t="s">
        <v>518</v>
      </c>
      <c r="AV69" s="1002"/>
      <c r="AW69" s="1002"/>
      <c r="AX69" s="1002"/>
      <c r="AY69" s="1002"/>
      <c r="AZ69" s="1003" t="s">
        <v>595</v>
      </c>
      <c r="BA69" s="1003" t="s">
        <v>595</v>
      </c>
      <c r="BB69" s="1003" t="s">
        <v>595</v>
      </c>
      <c r="BC69" s="1003" t="s">
        <v>595</v>
      </c>
      <c r="BD69" s="1004" t="s">
        <v>595</v>
      </c>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591</v>
      </c>
      <c r="C70" s="1006"/>
      <c r="D70" s="1006"/>
      <c r="E70" s="1006"/>
      <c r="F70" s="1006"/>
      <c r="G70" s="1006"/>
      <c r="H70" s="1006"/>
      <c r="I70" s="1006"/>
      <c r="J70" s="1006"/>
      <c r="K70" s="1006"/>
      <c r="L70" s="1006"/>
      <c r="M70" s="1006"/>
      <c r="N70" s="1006"/>
      <c r="O70" s="1006"/>
      <c r="P70" s="1007"/>
      <c r="Q70" s="1008">
        <v>51</v>
      </c>
      <c r="R70" s="1002"/>
      <c r="S70" s="1002"/>
      <c r="T70" s="1002"/>
      <c r="U70" s="1002"/>
      <c r="V70" s="1002">
        <v>41</v>
      </c>
      <c r="W70" s="1002"/>
      <c r="X70" s="1002"/>
      <c r="Y70" s="1002"/>
      <c r="Z70" s="1002"/>
      <c r="AA70" s="1002">
        <v>9</v>
      </c>
      <c r="AB70" s="1002"/>
      <c r="AC70" s="1002"/>
      <c r="AD70" s="1002"/>
      <c r="AE70" s="1002"/>
      <c r="AF70" s="1002">
        <v>9</v>
      </c>
      <c r="AG70" s="1002"/>
      <c r="AH70" s="1002"/>
      <c r="AI70" s="1002"/>
      <c r="AJ70" s="1002"/>
      <c r="AK70" s="1002" t="s">
        <v>589</v>
      </c>
      <c r="AL70" s="1002"/>
      <c r="AM70" s="1002"/>
      <c r="AN70" s="1002"/>
      <c r="AO70" s="1002"/>
      <c r="AP70" s="1002" t="s">
        <v>518</v>
      </c>
      <c r="AQ70" s="1002"/>
      <c r="AR70" s="1002"/>
      <c r="AS70" s="1002"/>
      <c r="AT70" s="1002"/>
      <c r="AU70" s="1002" t="s">
        <v>518</v>
      </c>
      <c r="AV70" s="1002"/>
      <c r="AW70" s="1002"/>
      <c r="AX70" s="1002"/>
      <c r="AY70" s="1002"/>
      <c r="AZ70" s="1003" t="s">
        <v>596</v>
      </c>
      <c r="BA70" s="1003" t="s">
        <v>596</v>
      </c>
      <c r="BB70" s="1003" t="s">
        <v>596</v>
      </c>
      <c r="BC70" s="1003" t="s">
        <v>596</v>
      </c>
      <c r="BD70" s="1004" t="s">
        <v>596</v>
      </c>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591</v>
      </c>
      <c r="C71" s="1006"/>
      <c r="D71" s="1006"/>
      <c r="E71" s="1006"/>
      <c r="F71" s="1006"/>
      <c r="G71" s="1006"/>
      <c r="H71" s="1006"/>
      <c r="I71" s="1006"/>
      <c r="J71" s="1006"/>
      <c r="K71" s="1006"/>
      <c r="L71" s="1006"/>
      <c r="M71" s="1006"/>
      <c r="N71" s="1006"/>
      <c r="O71" s="1006"/>
      <c r="P71" s="1007"/>
      <c r="Q71" s="1008">
        <v>18</v>
      </c>
      <c r="R71" s="1002"/>
      <c r="S71" s="1002"/>
      <c r="T71" s="1002"/>
      <c r="U71" s="1002"/>
      <c r="V71" s="1002">
        <v>14</v>
      </c>
      <c r="W71" s="1002"/>
      <c r="X71" s="1002"/>
      <c r="Y71" s="1002"/>
      <c r="Z71" s="1002"/>
      <c r="AA71" s="1002">
        <v>4</v>
      </c>
      <c r="AB71" s="1002"/>
      <c r="AC71" s="1002"/>
      <c r="AD71" s="1002"/>
      <c r="AE71" s="1002"/>
      <c r="AF71" s="1002">
        <v>4</v>
      </c>
      <c r="AG71" s="1002"/>
      <c r="AH71" s="1002"/>
      <c r="AI71" s="1002"/>
      <c r="AJ71" s="1002"/>
      <c r="AK71" s="1002" t="s">
        <v>589</v>
      </c>
      <c r="AL71" s="1002"/>
      <c r="AM71" s="1002"/>
      <c r="AN71" s="1002"/>
      <c r="AO71" s="1002"/>
      <c r="AP71" s="1002" t="s">
        <v>518</v>
      </c>
      <c r="AQ71" s="1002"/>
      <c r="AR71" s="1002"/>
      <c r="AS71" s="1002"/>
      <c r="AT71" s="1002"/>
      <c r="AU71" s="1002" t="s">
        <v>518</v>
      </c>
      <c r="AV71" s="1002"/>
      <c r="AW71" s="1002"/>
      <c r="AX71" s="1002"/>
      <c r="AY71" s="1002"/>
      <c r="AZ71" s="1003" t="s">
        <v>597</v>
      </c>
      <c r="BA71" s="1003" t="s">
        <v>597</v>
      </c>
      <c r="BB71" s="1003" t="s">
        <v>597</v>
      </c>
      <c r="BC71" s="1003" t="s">
        <v>597</v>
      </c>
      <c r="BD71" s="1004" t="s">
        <v>597</v>
      </c>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591</v>
      </c>
      <c r="C72" s="1006"/>
      <c r="D72" s="1006"/>
      <c r="E72" s="1006"/>
      <c r="F72" s="1006"/>
      <c r="G72" s="1006"/>
      <c r="H72" s="1006"/>
      <c r="I72" s="1006"/>
      <c r="J72" s="1006"/>
      <c r="K72" s="1006"/>
      <c r="L72" s="1006"/>
      <c r="M72" s="1006"/>
      <c r="N72" s="1006"/>
      <c r="O72" s="1006"/>
      <c r="P72" s="1007"/>
      <c r="Q72" s="1008">
        <v>0</v>
      </c>
      <c r="R72" s="1002"/>
      <c r="S72" s="1002"/>
      <c r="T72" s="1002"/>
      <c r="U72" s="1002"/>
      <c r="V72" s="1002">
        <v>0</v>
      </c>
      <c r="W72" s="1002"/>
      <c r="X72" s="1002"/>
      <c r="Y72" s="1002"/>
      <c r="Z72" s="1002"/>
      <c r="AA72" s="1002">
        <v>0</v>
      </c>
      <c r="AB72" s="1002"/>
      <c r="AC72" s="1002"/>
      <c r="AD72" s="1002"/>
      <c r="AE72" s="1002"/>
      <c r="AF72" s="1002">
        <v>0</v>
      </c>
      <c r="AG72" s="1002"/>
      <c r="AH72" s="1002"/>
      <c r="AI72" s="1002"/>
      <c r="AJ72" s="1002"/>
      <c r="AK72" s="1002" t="s">
        <v>590</v>
      </c>
      <c r="AL72" s="1002"/>
      <c r="AM72" s="1002"/>
      <c r="AN72" s="1002"/>
      <c r="AO72" s="1002"/>
      <c r="AP72" s="1002" t="s">
        <v>518</v>
      </c>
      <c r="AQ72" s="1002"/>
      <c r="AR72" s="1002"/>
      <c r="AS72" s="1002"/>
      <c r="AT72" s="1002"/>
      <c r="AU72" s="1002" t="s">
        <v>518</v>
      </c>
      <c r="AV72" s="1002"/>
      <c r="AW72" s="1002"/>
      <c r="AX72" s="1002"/>
      <c r="AY72" s="1002"/>
      <c r="AZ72" s="1003" t="s">
        <v>598</v>
      </c>
      <c r="BA72" s="1003" t="s">
        <v>598</v>
      </c>
      <c r="BB72" s="1003" t="s">
        <v>598</v>
      </c>
      <c r="BC72" s="1003" t="s">
        <v>598</v>
      </c>
      <c r="BD72" s="1004" t="s">
        <v>598</v>
      </c>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591</v>
      </c>
      <c r="C73" s="1006"/>
      <c r="D73" s="1006"/>
      <c r="E73" s="1006"/>
      <c r="F73" s="1006"/>
      <c r="G73" s="1006"/>
      <c r="H73" s="1006"/>
      <c r="I73" s="1006"/>
      <c r="J73" s="1006"/>
      <c r="K73" s="1006"/>
      <c r="L73" s="1006"/>
      <c r="M73" s="1006"/>
      <c r="N73" s="1006"/>
      <c r="O73" s="1006"/>
      <c r="P73" s="1007"/>
      <c r="Q73" s="1008">
        <v>49</v>
      </c>
      <c r="R73" s="1002"/>
      <c r="S73" s="1002"/>
      <c r="T73" s="1002"/>
      <c r="U73" s="1002"/>
      <c r="V73" s="1002">
        <v>49</v>
      </c>
      <c r="W73" s="1002"/>
      <c r="X73" s="1002"/>
      <c r="Y73" s="1002"/>
      <c r="Z73" s="1002"/>
      <c r="AA73" s="1002">
        <v>0</v>
      </c>
      <c r="AB73" s="1002"/>
      <c r="AC73" s="1002"/>
      <c r="AD73" s="1002"/>
      <c r="AE73" s="1002"/>
      <c r="AF73" s="1002">
        <v>0</v>
      </c>
      <c r="AG73" s="1002"/>
      <c r="AH73" s="1002"/>
      <c r="AI73" s="1002"/>
      <c r="AJ73" s="1002"/>
      <c r="AK73" s="1002" t="s">
        <v>589</v>
      </c>
      <c r="AL73" s="1002"/>
      <c r="AM73" s="1002"/>
      <c r="AN73" s="1002"/>
      <c r="AO73" s="1002"/>
      <c r="AP73" s="1002" t="s">
        <v>518</v>
      </c>
      <c r="AQ73" s="1002"/>
      <c r="AR73" s="1002"/>
      <c r="AS73" s="1002"/>
      <c r="AT73" s="1002"/>
      <c r="AU73" s="1002" t="s">
        <v>518</v>
      </c>
      <c r="AV73" s="1002"/>
      <c r="AW73" s="1002"/>
      <c r="AX73" s="1002"/>
      <c r="AY73" s="1002"/>
      <c r="AZ73" s="1003" t="s">
        <v>599</v>
      </c>
      <c r="BA73" s="1003" t="s">
        <v>599</v>
      </c>
      <c r="BB73" s="1003" t="s">
        <v>599</v>
      </c>
      <c r="BC73" s="1003" t="s">
        <v>599</v>
      </c>
      <c r="BD73" s="1004" t="s">
        <v>599</v>
      </c>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592</v>
      </c>
      <c r="C74" s="1006"/>
      <c r="D74" s="1006"/>
      <c r="E74" s="1006"/>
      <c r="F74" s="1006"/>
      <c r="G74" s="1006"/>
      <c r="H74" s="1006"/>
      <c r="I74" s="1006"/>
      <c r="J74" s="1006"/>
      <c r="K74" s="1006"/>
      <c r="L74" s="1006"/>
      <c r="M74" s="1006"/>
      <c r="N74" s="1006"/>
      <c r="O74" s="1006"/>
      <c r="P74" s="1007"/>
      <c r="Q74" s="1008">
        <v>164</v>
      </c>
      <c r="R74" s="1002"/>
      <c r="S74" s="1002"/>
      <c r="T74" s="1002"/>
      <c r="U74" s="1002"/>
      <c r="V74" s="1002">
        <v>104</v>
      </c>
      <c r="W74" s="1002"/>
      <c r="X74" s="1002"/>
      <c r="Y74" s="1002"/>
      <c r="Z74" s="1002"/>
      <c r="AA74" s="1002">
        <v>60</v>
      </c>
      <c r="AB74" s="1002"/>
      <c r="AC74" s="1002"/>
      <c r="AD74" s="1002"/>
      <c r="AE74" s="1002"/>
      <c r="AF74" s="1002">
        <v>60</v>
      </c>
      <c r="AG74" s="1002"/>
      <c r="AH74" s="1002"/>
      <c r="AI74" s="1002"/>
      <c r="AJ74" s="1002"/>
      <c r="AK74" s="1002" t="s">
        <v>589</v>
      </c>
      <c r="AL74" s="1002"/>
      <c r="AM74" s="1002"/>
      <c r="AN74" s="1002"/>
      <c r="AO74" s="1002"/>
      <c r="AP74" s="1002" t="s">
        <v>518</v>
      </c>
      <c r="AQ74" s="1002"/>
      <c r="AR74" s="1002"/>
      <c r="AS74" s="1002"/>
      <c r="AT74" s="1002"/>
      <c r="AU74" s="1002" t="s">
        <v>518</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593</v>
      </c>
      <c r="C75" s="1006"/>
      <c r="D75" s="1006"/>
      <c r="E75" s="1006"/>
      <c r="F75" s="1006"/>
      <c r="G75" s="1006"/>
      <c r="H75" s="1006"/>
      <c r="I75" s="1006"/>
      <c r="J75" s="1006"/>
      <c r="K75" s="1006"/>
      <c r="L75" s="1006"/>
      <c r="M75" s="1006"/>
      <c r="N75" s="1006"/>
      <c r="O75" s="1006"/>
      <c r="P75" s="1007"/>
      <c r="Q75" s="1009">
        <v>189</v>
      </c>
      <c r="R75" s="1010"/>
      <c r="S75" s="1010"/>
      <c r="T75" s="1010"/>
      <c r="U75" s="1011"/>
      <c r="V75" s="1012">
        <v>182</v>
      </c>
      <c r="W75" s="1010"/>
      <c r="X75" s="1010"/>
      <c r="Y75" s="1010"/>
      <c r="Z75" s="1011"/>
      <c r="AA75" s="1012">
        <v>6</v>
      </c>
      <c r="AB75" s="1010"/>
      <c r="AC75" s="1010"/>
      <c r="AD75" s="1010"/>
      <c r="AE75" s="1011"/>
      <c r="AF75" s="1012">
        <v>6</v>
      </c>
      <c r="AG75" s="1010"/>
      <c r="AH75" s="1010"/>
      <c r="AI75" s="1010"/>
      <c r="AJ75" s="1011"/>
      <c r="AK75" s="1012" t="s">
        <v>589</v>
      </c>
      <c r="AL75" s="1010"/>
      <c r="AM75" s="1010"/>
      <c r="AN75" s="1010"/>
      <c r="AO75" s="1011"/>
      <c r="AP75" s="1012" t="s">
        <v>518</v>
      </c>
      <c r="AQ75" s="1010"/>
      <c r="AR75" s="1010"/>
      <c r="AS75" s="1010"/>
      <c r="AT75" s="1011"/>
      <c r="AU75" s="1012" t="s">
        <v>518</v>
      </c>
      <c r="AV75" s="1010"/>
      <c r="AW75" s="1010"/>
      <c r="AX75" s="1010"/>
      <c r="AY75" s="1011"/>
      <c r="AZ75" s="1003" t="s">
        <v>571</v>
      </c>
      <c r="BA75" s="1003" t="s">
        <v>571</v>
      </c>
      <c r="BB75" s="1003" t="s">
        <v>571</v>
      </c>
      <c r="BC75" s="1003" t="s">
        <v>571</v>
      </c>
      <c r="BD75" s="1004" t="s">
        <v>571</v>
      </c>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593</v>
      </c>
      <c r="C76" s="1006"/>
      <c r="D76" s="1006"/>
      <c r="E76" s="1006"/>
      <c r="F76" s="1006"/>
      <c r="G76" s="1006"/>
      <c r="H76" s="1006"/>
      <c r="I76" s="1006"/>
      <c r="J76" s="1006"/>
      <c r="K76" s="1006"/>
      <c r="L76" s="1006"/>
      <c r="M76" s="1006"/>
      <c r="N76" s="1006"/>
      <c r="O76" s="1006"/>
      <c r="P76" s="1007"/>
      <c r="Q76" s="1009">
        <v>213845</v>
      </c>
      <c r="R76" s="1010"/>
      <c r="S76" s="1010"/>
      <c r="T76" s="1010"/>
      <c r="U76" s="1011"/>
      <c r="V76" s="1012">
        <v>205252</v>
      </c>
      <c r="W76" s="1010"/>
      <c r="X76" s="1010"/>
      <c r="Y76" s="1010"/>
      <c r="Z76" s="1011"/>
      <c r="AA76" s="1012">
        <v>8593</v>
      </c>
      <c r="AB76" s="1010"/>
      <c r="AC76" s="1010"/>
      <c r="AD76" s="1010"/>
      <c r="AE76" s="1011"/>
      <c r="AF76" s="1012">
        <v>8593</v>
      </c>
      <c r="AG76" s="1010"/>
      <c r="AH76" s="1010"/>
      <c r="AI76" s="1010"/>
      <c r="AJ76" s="1011"/>
      <c r="AK76" s="1012" t="s">
        <v>589</v>
      </c>
      <c r="AL76" s="1010"/>
      <c r="AM76" s="1010"/>
      <c r="AN76" s="1010"/>
      <c r="AO76" s="1011"/>
      <c r="AP76" s="1012" t="s">
        <v>518</v>
      </c>
      <c r="AQ76" s="1010"/>
      <c r="AR76" s="1010"/>
      <c r="AS76" s="1010"/>
      <c r="AT76" s="1011"/>
      <c r="AU76" s="1012" t="s">
        <v>518</v>
      </c>
      <c r="AV76" s="1010"/>
      <c r="AW76" s="1010"/>
      <c r="AX76" s="1010"/>
      <c r="AY76" s="1011"/>
      <c r="AZ76" s="1003" t="s">
        <v>600</v>
      </c>
      <c r="BA76" s="1003" t="s">
        <v>600</v>
      </c>
      <c r="BB76" s="1003" t="s">
        <v>600</v>
      </c>
      <c r="BC76" s="1003" t="s">
        <v>600</v>
      </c>
      <c r="BD76" s="1004" t="s">
        <v>600</v>
      </c>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380</v>
      </c>
      <c r="B88" s="975" t="s">
        <v>420</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9136</v>
      </c>
      <c r="AG88" s="990"/>
      <c r="AH88" s="990"/>
      <c r="AI88" s="990"/>
      <c r="AJ88" s="990"/>
      <c r="AK88" s="994"/>
      <c r="AL88" s="994"/>
      <c r="AM88" s="994"/>
      <c r="AN88" s="994"/>
      <c r="AO88" s="994"/>
      <c r="AP88" s="990" t="s">
        <v>518</v>
      </c>
      <c r="AQ88" s="990"/>
      <c r="AR88" s="990"/>
      <c r="AS88" s="990"/>
      <c r="AT88" s="990"/>
      <c r="AU88" s="990" t="s">
        <v>518</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975" t="s">
        <v>421</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14</v>
      </c>
      <c r="CS102" s="982"/>
      <c r="CT102" s="982"/>
      <c r="CU102" s="982"/>
      <c r="CV102" s="983"/>
      <c r="CW102" s="981" t="s">
        <v>518</v>
      </c>
      <c r="CX102" s="982"/>
      <c r="CY102" s="982"/>
      <c r="CZ102" s="982"/>
      <c r="DA102" s="983"/>
      <c r="DB102" s="981" t="s">
        <v>518</v>
      </c>
      <c r="DC102" s="982"/>
      <c r="DD102" s="982"/>
      <c r="DE102" s="982"/>
      <c r="DF102" s="983"/>
      <c r="DG102" s="981" t="s">
        <v>518</v>
      </c>
      <c r="DH102" s="982"/>
      <c r="DI102" s="982"/>
      <c r="DJ102" s="982"/>
      <c r="DK102" s="983"/>
      <c r="DL102" s="981" t="s">
        <v>518</v>
      </c>
      <c r="DM102" s="982"/>
      <c r="DN102" s="982"/>
      <c r="DO102" s="982"/>
      <c r="DP102" s="983"/>
      <c r="DQ102" s="981" t="s">
        <v>518</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429</v>
      </c>
      <c r="AB109" s="925"/>
      <c r="AC109" s="925"/>
      <c r="AD109" s="925"/>
      <c r="AE109" s="926"/>
      <c r="AF109" s="927" t="s">
        <v>297</v>
      </c>
      <c r="AG109" s="925"/>
      <c r="AH109" s="925"/>
      <c r="AI109" s="925"/>
      <c r="AJ109" s="926"/>
      <c r="AK109" s="927" t="s">
        <v>296</v>
      </c>
      <c r="AL109" s="925"/>
      <c r="AM109" s="925"/>
      <c r="AN109" s="925"/>
      <c r="AO109" s="926"/>
      <c r="AP109" s="927" t="s">
        <v>430</v>
      </c>
      <c r="AQ109" s="925"/>
      <c r="AR109" s="925"/>
      <c r="AS109" s="925"/>
      <c r="AT109" s="956"/>
      <c r="AU109" s="924" t="s">
        <v>428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429</v>
      </c>
      <c r="BR109" s="925"/>
      <c r="BS109" s="925"/>
      <c r="BT109" s="925"/>
      <c r="BU109" s="926"/>
      <c r="BV109" s="927" t="s">
        <v>297</v>
      </c>
      <c r="BW109" s="925"/>
      <c r="BX109" s="925"/>
      <c r="BY109" s="925"/>
      <c r="BZ109" s="926"/>
      <c r="CA109" s="927" t="s">
        <v>296</v>
      </c>
      <c r="CB109" s="925"/>
      <c r="CC109" s="925"/>
      <c r="CD109" s="925"/>
      <c r="CE109" s="926"/>
      <c r="CF109" s="963" t="s">
        <v>430</v>
      </c>
      <c r="CG109" s="963"/>
      <c r="CH109" s="963"/>
      <c r="CI109" s="963"/>
      <c r="CJ109" s="963"/>
      <c r="CK109" s="927" t="s">
        <v>431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429</v>
      </c>
      <c r="DH109" s="925"/>
      <c r="DI109" s="925"/>
      <c r="DJ109" s="925"/>
      <c r="DK109" s="926"/>
      <c r="DL109" s="927" t="s">
        <v>297</v>
      </c>
      <c r="DM109" s="925"/>
      <c r="DN109" s="925"/>
      <c r="DO109" s="925"/>
      <c r="DP109" s="926"/>
      <c r="DQ109" s="927" t="s">
        <v>296</v>
      </c>
      <c r="DR109" s="925"/>
      <c r="DS109" s="925"/>
      <c r="DT109" s="925"/>
      <c r="DU109" s="926"/>
      <c r="DV109" s="927" t="s">
        <v>430</v>
      </c>
      <c r="DW109" s="925"/>
      <c r="DX109" s="925"/>
      <c r="DY109" s="925"/>
      <c r="DZ109" s="956"/>
    </row>
    <row r="110" spans="1:131" s="226" customFormat="1" ht="26.25" customHeight="1">
      <c r="A110" s="827" t="s">
        <v>432</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1184344</v>
      </c>
      <c r="AB110" s="918"/>
      <c r="AC110" s="918"/>
      <c r="AD110" s="918"/>
      <c r="AE110" s="919"/>
      <c r="AF110" s="920">
        <v>1183011</v>
      </c>
      <c r="AG110" s="918"/>
      <c r="AH110" s="918"/>
      <c r="AI110" s="918"/>
      <c r="AJ110" s="919"/>
      <c r="AK110" s="920">
        <v>1189535</v>
      </c>
      <c r="AL110" s="918"/>
      <c r="AM110" s="918"/>
      <c r="AN110" s="918"/>
      <c r="AO110" s="919"/>
      <c r="AP110" s="921">
        <v>38</v>
      </c>
      <c r="AQ110" s="922"/>
      <c r="AR110" s="922"/>
      <c r="AS110" s="922"/>
      <c r="AT110" s="923"/>
      <c r="AU110" s="957" t="s">
        <v>66</v>
      </c>
      <c r="AV110" s="958"/>
      <c r="AW110" s="958"/>
      <c r="AX110" s="958"/>
      <c r="AY110" s="958"/>
      <c r="AZ110" s="883" t="s">
        <v>433</v>
      </c>
      <c r="BA110" s="828"/>
      <c r="BB110" s="828"/>
      <c r="BC110" s="828"/>
      <c r="BD110" s="828"/>
      <c r="BE110" s="828"/>
      <c r="BF110" s="828"/>
      <c r="BG110" s="828"/>
      <c r="BH110" s="828"/>
      <c r="BI110" s="828"/>
      <c r="BJ110" s="828"/>
      <c r="BK110" s="828"/>
      <c r="BL110" s="828"/>
      <c r="BM110" s="828"/>
      <c r="BN110" s="828"/>
      <c r="BO110" s="828"/>
      <c r="BP110" s="829"/>
      <c r="BQ110" s="884">
        <v>11324818</v>
      </c>
      <c r="BR110" s="865"/>
      <c r="BS110" s="865"/>
      <c r="BT110" s="865"/>
      <c r="BU110" s="865"/>
      <c r="BV110" s="865">
        <v>11230112</v>
      </c>
      <c r="BW110" s="865"/>
      <c r="BX110" s="865"/>
      <c r="BY110" s="865"/>
      <c r="BZ110" s="865"/>
      <c r="CA110" s="865">
        <v>10901561</v>
      </c>
      <c r="CB110" s="865"/>
      <c r="CC110" s="865"/>
      <c r="CD110" s="865"/>
      <c r="CE110" s="865"/>
      <c r="CF110" s="889">
        <v>347.8</v>
      </c>
      <c r="CG110" s="890"/>
      <c r="CH110" s="890"/>
      <c r="CI110" s="890"/>
      <c r="CJ110" s="890"/>
      <c r="CK110" s="953" t="s">
        <v>434</v>
      </c>
      <c r="CL110" s="839"/>
      <c r="CM110" s="914" t="s">
        <v>435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382</v>
      </c>
      <c r="DH110" s="865"/>
      <c r="DI110" s="865"/>
      <c r="DJ110" s="865"/>
      <c r="DK110" s="865"/>
      <c r="DL110" s="865" t="s">
        <v>436</v>
      </c>
      <c r="DM110" s="865"/>
      <c r="DN110" s="865"/>
      <c r="DO110" s="865"/>
      <c r="DP110" s="865"/>
      <c r="DQ110" s="865" t="s">
        <v>437</v>
      </c>
      <c r="DR110" s="865"/>
      <c r="DS110" s="865"/>
      <c r="DT110" s="865"/>
      <c r="DU110" s="865"/>
      <c r="DV110" s="866" t="s">
        <v>436</v>
      </c>
      <c r="DW110" s="866"/>
      <c r="DX110" s="866"/>
      <c r="DY110" s="866"/>
      <c r="DZ110" s="867"/>
    </row>
    <row r="111" spans="1:131" s="226" customFormat="1" ht="26.25" customHeight="1">
      <c r="A111" s="794" t="s">
        <v>438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382</v>
      </c>
      <c r="AB111" s="946"/>
      <c r="AC111" s="946"/>
      <c r="AD111" s="946"/>
      <c r="AE111" s="947"/>
      <c r="AF111" s="948" t="s">
        <v>437</v>
      </c>
      <c r="AG111" s="946"/>
      <c r="AH111" s="946"/>
      <c r="AI111" s="946"/>
      <c r="AJ111" s="947"/>
      <c r="AK111" s="948" t="s">
        <v>382</v>
      </c>
      <c r="AL111" s="946"/>
      <c r="AM111" s="946"/>
      <c r="AN111" s="946"/>
      <c r="AO111" s="947"/>
      <c r="AP111" s="949" t="s">
        <v>382</v>
      </c>
      <c r="AQ111" s="950"/>
      <c r="AR111" s="950"/>
      <c r="AS111" s="950"/>
      <c r="AT111" s="951"/>
      <c r="AU111" s="959"/>
      <c r="AV111" s="960"/>
      <c r="AW111" s="960"/>
      <c r="AX111" s="960"/>
      <c r="AY111" s="960"/>
      <c r="AZ111" s="835" t="s">
        <v>439</v>
      </c>
      <c r="BA111" s="770"/>
      <c r="BB111" s="770"/>
      <c r="BC111" s="770"/>
      <c r="BD111" s="770"/>
      <c r="BE111" s="770"/>
      <c r="BF111" s="770"/>
      <c r="BG111" s="770"/>
      <c r="BH111" s="770"/>
      <c r="BI111" s="770"/>
      <c r="BJ111" s="770"/>
      <c r="BK111" s="770"/>
      <c r="BL111" s="770"/>
      <c r="BM111" s="770"/>
      <c r="BN111" s="770"/>
      <c r="BO111" s="770"/>
      <c r="BP111" s="771"/>
      <c r="BQ111" s="836" t="s">
        <v>382</v>
      </c>
      <c r="BR111" s="837"/>
      <c r="BS111" s="837"/>
      <c r="BT111" s="837"/>
      <c r="BU111" s="837"/>
      <c r="BV111" s="837" t="s">
        <v>440</v>
      </c>
      <c r="BW111" s="837"/>
      <c r="BX111" s="837"/>
      <c r="BY111" s="837"/>
      <c r="BZ111" s="837"/>
      <c r="CA111" s="837" t="s">
        <v>441</v>
      </c>
      <c r="CB111" s="837"/>
      <c r="CC111" s="837"/>
      <c r="CD111" s="837"/>
      <c r="CE111" s="837"/>
      <c r="CF111" s="898" t="s">
        <v>437</v>
      </c>
      <c r="CG111" s="899"/>
      <c r="CH111" s="899"/>
      <c r="CI111" s="899"/>
      <c r="CJ111" s="899"/>
      <c r="CK111" s="954"/>
      <c r="CL111" s="841"/>
      <c r="CM111" s="844" t="s">
        <v>442</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437</v>
      </c>
      <c r="DH111" s="837"/>
      <c r="DI111" s="837"/>
      <c r="DJ111" s="837"/>
      <c r="DK111" s="837"/>
      <c r="DL111" s="837" t="s">
        <v>437</v>
      </c>
      <c r="DM111" s="837"/>
      <c r="DN111" s="837"/>
      <c r="DO111" s="837"/>
      <c r="DP111" s="837"/>
      <c r="DQ111" s="837" t="s">
        <v>436</v>
      </c>
      <c r="DR111" s="837"/>
      <c r="DS111" s="837"/>
      <c r="DT111" s="837"/>
      <c r="DU111" s="837"/>
      <c r="DV111" s="814" t="s">
        <v>443</v>
      </c>
      <c r="DW111" s="814"/>
      <c r="DX111" s="814"/>
      <c r="DY111" s="814"/>
      <c r="DZ111" s="815"/>
    </row>
    <row r="112" spans="1:131" s="226" customFormat="1" ht="26.25" customHeight="1">
      <c r="A112" s="939" t="s">
        <v>444</v>
      </c>
      <c r="B112" s="940"/>
      <c r="C112" s="770" t="s">
        <v>445</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382</v>
      </c>
      <c r="AB112" s="800"/>
      <c r="AC112" s="800"/>
      <c r="AD112" s="800"/>
      <c r="AE112" s="801"/>
      <c r="AF112" s="802" t="s">
        <v>437</v>
      </c>
      <c r="AG112" s="800"/>
      <c r="AH112" s="800"/>
      <c r="AI112" s="800"/>
      <c r="AJ112" s="801"/>
      <c r="AK112" s="802" t="s">
        <v>382</v>
      </c>
      <c r="AL112" s="800"/>
      <c r="AM112" s="800"/>
      <c r="AN112" s="800"/>
      <c r="AO112" s="801"/>
      <c r="AP112" s="847" t="s">
        <v>446</v>
      </c>
      <c r="AQ112" s="848"/>
      <c r="AR112" s="848"/>
      <c r="AS112" s="848"/>
      <c r="AT112" s="849"/>
      <c r="AU112" s="959"/>
      <c r="AV112" s="960"/>
      <c r="AW112" s="960"/>
      <c r="AX112" s="960"/>
      <c r="AY112" s="960"/>
      <c r="AZ112" s="835" t="s">
        <v>447</v>
      </c>
      <c r="BA112" s="770"/>
      <c r="BB112" s="770"/>
      <c r="BC112" s="770"/>
      <c r="BD112" s="770"/>
      <c r="BE112" s="770"/>
      <c r="BF112" s="770"/>
      <c r="BG112" s="770"/>
      <c r="BH112" s="770"/>
      <c r="BI112" s="770"/>
      <c r="BJ112" s="770"/>
      <c r="BK112" s="770"/>
      <c r="BL112" s="770"/>
      <c r="BM112" s="770"/>
      <c r="BN112" s="770"/>
      <c r="BO112" s="770"/>
      <c r="BP112" s="771"/>
      <c r="BQ112" s="836">
        <v>2417884</v>
      </c>
      <c r="BR112" s="837"/>
      <c r="BS112" s="837"/>
      <c r="BT112" s="837"/>
      <c r="BU112" s="837"/>
      <c r="BV112" s="837">
        <v>2379533</v>
      </c>
      <c r="BW112" s="837"/>
      <c r="BX112" s="837"/>
      <c r="BY112" s="837"/>
      <c r="BZ112" s="837"/>
      <c r="CA112" s="837">
        <v>2331324</v>
      </c>
      <c r="CB112" s="837"/>
      <c r="CC112" s="837"/>
      <c r="CD112" s="837"/>
      <c r="CE112" s="837"/>
      <c r="CF112" s="898">
        <v>74.400000000000006</v>
      </c>
      <c r="CG112" s="899"/>
      <c r="CH112" s="899"/>
      <c r="CI112" s="899"/>
      <c r="CJ112" s="899"/>
      <c r="CK112" s="954"/>
      <c r="CL112" s="841"/>
      <c r="CM112" s="844" t="s">
        <v>448</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436</v>
      </c>
      <c r="DH112" s="837"/>
      <c r="DI112" s="837"/>
      <c r="DJ112" s="837"/>
      <c r="DK112" s="837"/>
      <c r="DL112" s="837" t="s">
        <v>440</v>
      </c>
      <c r="DM112" s="837"/>
      <c r="DN112" s="837"/>
      <c r="DO112" s="837"/>
      <c r="DP112" s="837"/>
      <c r="DQ112" s="837" t="s">
        <v>382</v>
      </c>
      <c r="DR112" s="837"/>
      <c r="DS112" s="837"/>
      <c r="DT112" s="837"/>
      <c r="DU112" s="837"/>
      <c r="DV112" s="814" t="s">
        <v>437</v>
      </c>
      <c r="DW112" s="814"/>
      <c r="DX112" s="814"/>
      <c r="DY112" s="814"/>
      <c r="DZ112" s="815"/>
    </row>
    <row r="113" spans="1:130" s="226" customFormat="1" ht="26.25" customHeight="1">
      <c r="A113" s="941"/>
      <c r="B113" s="942"/>
      <c r="C113" s="770" t="s">
        <v>449</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253794</v>
      </c>
      <c r="AB113" s="946"/>
      <c r="AC113" s="946"/>
      <c r="AD113" s="946"/>
      <c r="AE113" s="947"/>
      <c r="AF113" s="948">
        <v>239054</v>
      </c>
      <c r="AG113" s="946"/>
      <c r="AH113" s="946"/>
      <c r="AI113" s="946"/>
      <c r="AJ113" s="947"/>
      <c r="AK113" s="948">
        <v>252736</v>
      </c>
      <c r="AL113" s="946"/>
      <c r="AM113" s="946"/>
      <c r="AN113" s="946"/>
      <c r="AO113" s="947"/>
      <c r="AP113" s="949">
        <v>8.1</v>
      </c>
      <c r="AQ113" s="950"/>
      <c r="AR113" s="950"/>
      <c r="AS113" s="950"/>
      <c r="AT113" s="951"/>
      <c r="AU113" s="959"/>
      <c r="AV113" s="960"/>
      <c r="AW113" s="960"/>
      <c r="AX113" s="960"/>
      <c r="AY113" s="960"/>
      <c r="AZ113" s="835" t="s">
        <v>450</v>
      </c>
      <c r="BA113" s="770"/>
      <c r="BB113" s="770"/>
      <c r="BC113" s="770"/>
      <c r="BD113" s="770"/>
      <c r="BE113" s="770"/>
      <c r="BF113" s="770"/>
      <c r="BG113" s="770"/>
      <c r="BH113" s="770"/>
      <c r="BI113" s="770"/>
      <c r="BJ113" s="770"/>
      <c r="BK113" s="770"/>
      <c r="BL113" s="770"/>
      <c r="BM113" s="770"/>
      <c r="BN113" s="770"/>
      <c r="BO113" s="770"/>
      <c r="BP113" s="771"/>
      <c r="BQ113" s="836" t="s">
        <v>440</v>
      </c>
      <c r="BR113" s="837"/>
      <c r="BS113" s="837"/>
      <c r="BT113" s="837"/>
      <c r="BU113" s="837"/>
      <c r="BV113" s="837" t="s">
        <v>440</v>
      </c>
      <c r="BW113" s="837"/>
      <c r="BX113" s="837"/>
      <c r="BY113" s="837"/>
      <c r="BZ113" s="837"/>
      <c r="CA113" s="837" t="s">
        <v>437</v>
      </c>
      <c r="CB113" s="837"/>
      <c r="CC113" s="837"/>
      <c r="CD113" s="837"/>
      <c r="CE113" s="837"/>
      <c r="CF113" s="898" t="s">
        <v>437</v>
      </c>
      <c r="CG113" s="899"/>
      <c r="CH113" s="899"/>
      <c r="CI113" s="899"/>
      <c r="CJ113" s="899"/>
      <c r="CK113" s="954"/>
      <c r="CL113" s="841"/>
      <c r="CM113" s="844" t="s">
        <v>451</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452</v>
      </c>
      <c r="DH113" s="800"/>
      <c r="DI113" s="800"/>
      <c r="DJ113" s="800"/>
      <c r="DK113" s="801"/>
      <c r="DL113" s="802" t="s">
        <v>436</v>
      </c>
      <c r="DM113" s="800"/>
      <c r="DN113" s="800"/>
      <c r="DO113" s="800"/>
      <c r="DP113" s="801"/>
      <c r="DQ113" s="802" t="s">
        <v>440</v>
      </c>
      <c r="DR113" s="800"/>
      <c r="DS113" s="800"/>
      <c r="DT113" s="800"/>
      <c r="DU113" s="801"/>
      <c r="DV113" s="847" t="s">
        <v>440</v>
      </c>
      <c r="DW113" s="848"/>
      <c r="DX113" s="848"/>
      <c r="DY113" s="848"/>
      <c r="DZ113" s="849"/>
    </row>
    <row r="114" spans="1:130" s="226" customFormat="1" ht="26.25" customHeight="1">
      <c r="A114" s="941"/>
      <c r="B114" s="942"/>
      <c r="C114" s="770" t="s">
        <v>453</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440</v>
      </c>
      <c r="AB114" s="800"/>
      <c r="AC114" s="800"/>
      <c r="AD114" s="800"/>
      <c r="AE114" s="801"/>
      <c r="AF114" s="802" t="s">
        <v>437</v>
      </c>
      <c r="AG114" s="800"/>
      <c r="AH114" s="800"/>
      <c r="AI114" s="800"/>
      <c r="AJ114" s="801"/>
      <c r="AK114" s="802" t="s">
        <v>382</v>
      </c>
      <c r="AL114" s="800"/>
      <c r="AM114" s="800"/>
      <c r="AN114" s="800"/>
      <c r="AO114" s="801"/>
      <c r="AP114" s="847" t="s">
        <v>440</v>
      </c>
      <c r="AQ114" s="848"/>
      <c r="AR114" s="848"/>
      <c r="AS114" s="848"/>
      <c r="AT114" s="849"/>
      <c r="AU114" s="959"/>
      <c r="AV114" s="960"/>
      <c r="AW114" s="960"/>
      <c r="AX114" s="960"/>
      <c r="AY114" s="960"/>
      <c r="AZ114" s="835" t="s">
        <v>454</v>
      </c>
      <c r="BA114" s="770"/>
      <c r="BB114" s="770"/>
      <c r="BC114" s="770"/>
      <c r="BD114" s="770"/>
      <c r="BE114" s="770"/>
      <c r="BF114" s="770"/>
      <c r="BG114" s="770"/>
      <c r="BH114" s="770"/>
      <c r="BI114" s="770"/>
      <c r="BJ114" s="770"/>
      <c r="BK114" s="770"/>
      <c r="BL114" s="770"/>
      <c r="BM114" s="770"/>
      <c r="BN114" s="770"/>
      <c r="BO114" s="770"/>
      <c r="BP114" s="771"/>
      <c r="BQ114" s="836">
        <v>650631</v>
      </c>
      <c r="BR114" s="837"/>
      <c r="BS114" s="837"/>
      <c r="BT114" s="837"/>
      <c r="BU114" s="837"/>
      <c r="BV114" s="837">
        <v>640965</v>
      </c>
      <c r="BW114" s="837"/>
      <c r="BX114" s="837"/>
      <c r="BY114" s="837"/>
      <c r="BZ114" s="837"/>
      <c r="CA114" s="837">
        <v>584314</v>
      </c>
      <c r="CB114" s="837"/>
      <c r="CC114" s="837"/>
      <c r="CD114" s="837"/>
      <c r="CE114" s="837"/>
      <c r="CF114" s="898">
        <v>18.600000000000001</v>
      </c>
      <c r="CG114" s="899"/>
      <c r="CH114" s="899"/>
      <c r="CI114" s="899"/>
      <c r="CJ114" s="899"/>
      <c r="CK114" s="954"/>
      <c r="CL114" s="841"/>
      <c r="CM114" s="844" t="s">
        <v>455</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436</v>
      </c>
      <c r="DH114" s="800"/>
      <c r="DI114" s="800"/>
      <c r="DJ114" s="800"/>
      <c r="DK114" s="801"/>
      <c r="DL114" s="802" t="s">
        <v>437</v>
      </c>
      <c r="DM114" s="800"/>
      <c r="DN114" s="800"/>
      <c r="DO114" s="800"/>
      <c r="DP114" s="801"/>
      <c r="DQ114" s="802" t="s">
        <v>437</v>
      </c>
      <c r="DR114" s="800"/>
      <c r="DS114" s="800"/>
      <c r="DT114" s="800"/>
      <c r="DU114" s="801"/>
      <c r="DV114" s="847" t="s">
        <v>446</v>
      </c>
      <c r="DW114" s="848"/>
      <c r="DX114" s="848"/>
      <c r="DY114" s="848"/>
      <c r="DZ114" s="849"/>
    </row>
    <row r="115" spans="1:130" s="226" customFormat="1" ht="26.25" customHeight="1">
      <c r="A115" s="941"/>
      <c r="B115" s="942"/>
      <c r="C115" s="770" t="s">
        <v>456</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440</v>
      </c>
      <c r="AB115" s="946"/>
      <c r="AC115" s="946"/>
      <c r="AD115" s="946"/>
      <c r="AE115" s="947"/>
      <c r="AF115" s="948" t="s">
        <v>382</v>
      </c>
      <c r="AG115" s="946"/>
      <c r="AH115" s="946"/>
      <c r="AI115" s="946"/>
      <c r="AJ115" s="947"/>
      <c r="AK115" s="948" t="s">
        <v>443</v>
      </c>
      <c r="AL115" s="946"/>
      <c r="AM115" s="946"/>
      <c r="AN115" s="946"/>
      <c r="AO115" s="947"/>
      <c r="AP115" s="949" t="s">
        <v>437</v>
      </c>
      <c r="AQ115" s="950"/>
      <c r="AR115" s="950"/>
      <c r="AS115" s="950"/>
      <c r="AT115" s="951"/>
      <c r="AU115" s="959"/>
      <c r="AV115" s="960"/>
      <c r="AW115" s="960"/>
      <c r="AX115" s="960"/>
      <c r="AY115" s="960"/>
      <c r="AZ115" s="835" t="s">
        <v>457</v>
      </c>
      <c r="BA115" s="770"/>
      <c r="BB115" s="770"/>
      <c r="BC115" s="770"/>
      <c r="BD115" s="770"/>
      <c r="BE115" s="770"/>
      <c r="BF115" s="770"/>
      <c r="BG115" s="770"/>
      <c r="BH115" s="770"/>
      <c r="BI115" s="770"/>
      <c r="BJ115" s="770"/>
      <c r="BK115" s="770"/>
      <c r="BL115" s="770"/>
      <c r="BM115" s="770"/>
      <c r="BN115" s="770"/>
      <c r="BO115" s="770"/>
      <c r="BP115" s="771"/>
      <c r="BQ115" s="836" t="s">
        <v>436</v>
      </c>
      <c r="BR115" s="837"/>
      <c r="BS115" s="837"/>
      <c r="BT115" s="837"/>
      <c r="BU115" s="837"/>
      <c r="BV115" s="837" t="s">
        <v>437</v>
      </c>
      <c r="BW115" s="837"/>
      <c r="BX115" s="837"/>
      <c r="BY115" s="837"/>
      <c r="BZ115" s="837"/>
      <c r="CA115" s="837" t="s">
        <v>437</v>
      </c>
      <c r="CB115" s="837"/>
      <c r="CC115" s="837"/>
      <c r="CD115" s="837"/>
      <c r="CE115" s="837"/>
      <c r="CF115" s="898" t="s">
        <v>440</v>
      </c>
      <c r="CG115" s="899"/>
      <c r="CH115" s="899"/>
      <c r="CI115" s="899"/>
      <c r="CJ115" s="899"/>
      <c r="CK115" s="954"/>
      <c r="CL115" s="841"/>
      <c r="CM115" s="835" t="s">
        <v>458</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382</v>
      </c>
      <c r="DH115" s="800"/>
      <c r="DI115" s="800"/>
      <c r="DJ115" s="800"/>
      <c r="DK115" s="801"/>
      <c r="DL115" s="802" t="s">
        <v>440</v>
      </c>
      <c r="DM115" s="800"/>
      <c r="DN115" s="800"/>
      <c r="DO115" s="800"/>
      <c r="DP115" s="801"/>
      <c r="DQ115" s="802" t="s">
        <v>446</v>
      </c>
      <c r="DR115" s="800"/>
      <c r="DS115" s="800"/>
      <c r="DT115" s="800"/>
      <c r="DU115" s="801"/>
      <c r="DV115" s="847" t="s">
        <v>437</v>
      </c>
      <c r="DW115" s="848"/>
      <c r="DX115" s="848"/>
      <c r="DY115" s="848"/>
      <c r="DZ115" s="849"/>
    </row>
    <row r="116" spans="1:130" s="226" customFormat="1" ht="26.25" customHeight="1">
      <c r="A116" s="943"/>
      <c r="B116" s="944"/>
      <c r="C116" s="903" t="s">
        <v>459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436</v>
      </c>
      <c r="AB116" s="800"/>
      <c r="AC116" s="800"/>
      <c r="AD116" s="800"/>
      <c r="AE116" s="801"/>
      <c r="AF116" s="802" t="s">
        <v>437</v>
      </c>
      <c r="AG116" s="800"/>
      <c r="AH116" s="800"/>
      <c r="AI116" s="800"/>
      <c r="AJ116" s="801"/>
      <c r="AK116" s="802" t="s">
        <v>437</v>
      </c>
      <c r="AL116" s="800"/>
      <c r="AM116" s="800"/>
      <c r="AN116" s="800"/>
      <c r="AO116" s="801"/>
      <c r="AP116" s="847" t="s">
        <v>382</v>
      </c>
      <c r="AQ116" s="848"/>
      <c r="AR116" s="848"/>
      <c r="AS116" s="848"/>
      <c r="AT116" s="849"/>
      <c r="AU116" s="959"/>
      <c r="AV116" s="960"/>
      <c r="AW116" s="960"/>
      <c r="AX116" s="960"/>
      <c r="AY116" s="960"/>
      <c r="AZ116" s="886" t="s">
        <v>460</v>
      </c>
      <c r="BA116" s="887"/>
      <c r="BB116" s="887"/>
      <c r="BC116" s="887"/>
      <c r="BD116" s="887"/>
      <c r="BE116" s="887"/>
      <c r="BF116" s="887"/>
      <c r="BG116" s="887"/>
      <c r="BH116" s="887"/>
      <c r="BI116" s="887"/>
      <c r="BJ116" s="887"/>
      <c r="BK116" s="887"/>
      <c r="BL116" s="887"/>
      <c r="BM116" s="887"/>
      <c r="BN116" s="887"/>
      <c r="BO116" s="887"/>
      <c r="BP116" s="888"/>
      <c r="BQ116" s="836" t="s">
        <v>446</v>
      </c>
      <c r="BR116" s="837"/>
      <c r="BS116" s="837"/>
      <c r="BT116" s="837"/>
      <c r="BU116" s="837"/>
      <c r="BV116" s="837" t="s">
        <v>437</v>
      </c>
      <c r="BW116" s="837"/>
      <c r="BX116" s="837"/>
      <c r="BY116" s="837"/>
      <c r="BZ116" s="837"/>
      <c r="CA116" s="837" t="s">
        <v>440</v>
      </c>
      <c r="CB116" s="837"/>
      <c r="CC116" s="837"/>
      <c r="CD116" s="837"/>
      <c r="CE116" s="837"/>
      <c r="CF116" s="898" t="s">
        <v>440</v>
      </c>
      <c r="CG116" s="899"/>
      <c r="CH116" s="899"/>
      <c r="CI116" s="899"/>
      <c r="CJ116" s="899"/>
      <c r="CK116" s="954"/>
      <c r="CL116" s="841"/>
      <c r="CM116" s="844" t="s">
        <v>461</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437</v>
      </c>
      <c r="DH116" s="800"/>
      <c r="DI116" s="800"/>
      <c r="DJ116" s="800"/>
      <c r="DK116" s="801"/>
      <c r="DL116" s="802" t="s">
        <v>452</v>
      </c>
      <c r="DM116" s="800"/>
      <c r="DN116" s="800"/>
      <c r="DO116" s="800"/>
      <c r="DP116" s="801"/>
      <c r="DQ116" s="802" t="s">
        <v>382</v>
      </c>
      <c r="DR116" s="800"/>
      <c r="DS116" s="800"/>
      <c r="DT116" s="800"/>
      <c r="DU116" s="801"/>
      <c r="DV116" s="847" t="s">
        <v>443</v>
      </c>
      <c r="DW116" s="848"/>
      <c r="DX116" s="848"/>
      <c r="DY116" s="848"/>
      <c r="DZ116" s="849"/>
    </row>
    <row r="117" spans="1:130" s="226" customFormat="1" ht="26.25" customHeight="1">
      <c r="A117" s="924" t="s">
        <v>178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462</v>
      </c>
      <c r="Z117" s="926"/>
      <c r="AA117" s="931">
        <v>1438138</v>
      </c>
      <c r="AB117" s="932"/>
      <c r="AC117" s="932"/>
      <c r="AD117" s="932"/>
      <c r="AE117" s="933"/>
      <c r="AF117" s="934">
        <v>1422065</v>
      </c>
      <c r="AG117" s="932"/>
      <c r="AH117" s="932"/>
      <c r="AI117" s="932"/>
      <c r="AJ117" s="933"/>
      <c r="AK117" s="934">
        <v>1442271</v>
      </c>
      <c r="AL117" s="932"/>
      <c r="AM117" s="932"/>
      <c r="AN117" s="932"/>
      <c r="AO117" s="933"/>
      <c r="AP117" s="935"/>
      <c r="AQ117" s="936"/>
      <c r="AR117" s="936"/>
      <c r="AS117" s="936"/>
      <c r="AT117" s="937"/>
      <c r="AU117" s="959"/>
      <c r="AV117" s="960"/>
      <c r="AW117" s="960"/>
      <c r="AX117" s="960"/>
      <c r="AY117" s="960"/>
      <c r="AZ117" s="886" t="s">
        <v>463</v>
      </c>
      <c r="BA117" s="887"/>
      <c r="BB117" s="887"/>
      <c r="BC117" s="887"/>
      <c r="BD117" s="887"/>
      <c r="BE117" s="887"/>
      <c r="BF117" s="887"/>
      <c r="BG117" s="887"/>
      <c r="BH117" s="887"/>
      <c r="BI117" s="887"/>
      <c r="BJ117" s="887"/>
      <c r="BK117" s="887"/>
      <c r="BL117" s="887"/>
      <c r="BM117" s="887"/>
      <c r="BN117" s="887"/>
      <c r="BO117" s="887"/>
      <c r="BP117" s="888"/>
      <c r="BQ117" s="836" t="s">
        <v>446</v>
      </c>
      <c r="BR117" s="837"/>
      <c r="BS117" s="837"/>
      <c r="BT117" s="837"/>
      <c r="BU117" s="837"/>
      <c r="BV117" s="837" t="s">
        <v>382</v>
      </c>
      <c r="BW117" s="837"/>
      <c r="BX117" s="837"/>
      <c r="BY117" s="837"/>
      <c r="BZ117" s="837"/>
      <c r="CA117" s="837" t="s">
        <v>437</v>
      </c>
      <c r="CB117" s="837"/>
      <c r="CC117" s="837"/>
      <c r="CD117" s="837"/>
      <c r="CE117" s="837"/>
      <c r="CF117" s="898" t="s">
        <v>382</v>
      </c>
      <c r="CG117" s="899"/>
      <c r="CH117" s="899"/>
      <c r="CI117" s="899"/>
      <c r="CJ117" s="899"/>
      <c r="CK117" s="954"/>
      <c r="CL117" s="841"/>
      <c r="CM117" s="844" t="s">
        <v>464</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382</v>
      </c>
      <c r="DH117" s="800"/>
      <c r="DI117" s="800"/>
      <c r="DJ117" s="800"/>
      <c r="DK117" s="801"/>
      <c r="DL117" s="802" t="s">
        <v>437</v>
      </c>
      <c r="DM117" s="800"/>
      <c r="DN117" s="800"/>
      <c r="DO117" s="800"/>
      <c r="DP117" s="801"/>
      <c r="DQ117" s="802" t="s">
        <v>437</v>
      </c>
      <c r="DR117" s="800"/>
      <c r="DS117" s="800"/>
      <c r="DT117" s="800"/>
      <c r="DU117" s="801"/>
      <c r="DV117" s="847" t="s">
        <v>443</v>
      </c>
      <c r="DW117" s="848"/>
      <c r="DX117" s="848"/>
      <c r="DY117" s="848"/>
      <c r="DZ117" s="849"/>
    </row>
    <row r="118" spans="1:130" s="226" customFormat="1" ht="26.25" customHeight="1">
      <c r="A118" s="924" t="s">
        <v>431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429</v>
      </c>
      <c r="AB118" s="925"/>
      <c r="AC118" s="925"/>
      <c r="AD118" s="925"/>
      <c r="AE118" s="926"/>
      <c r="AF118" s="927" t="s">
        <v>297</v>
      </c>
      <c r="AG118" s="925"/>
      <c r="AH118" s="925"/>
      <c r="AI118" s="925"/>
      <c r="AJ118" s="926"/>
      <c r="AK118" s="927" t="s">
        <v>296</v>
      </c>
      <c r="AL118" s="925"/>
      <c r="AM118" s="925"/>
      <c r="AN118" s="925"/>
      <c r="AO118" s="926"/>
      <c r="AP118" s="928" t="s">
        <v>430</v>
      </c>
      <c r="AQ118" s="929"/>
      <c r="AR118" s="929"/>
      <c r="AS118" s="929"/>
      <c r="AT118" s="930"/>
      <c r="AU118" s="959"/>
      <c r="AV118" s="960"/>
      <c r="AW118" s="960"/>
      <c r="AX118" s="960"/>
      <c r="AY118" s="960"/>
      <c r="AZ118" s="902" t="s">
        <v>465</v>
      </c>
      <c r="BA118" s="903"/>
      <c r="BB118" s="903"/>
      <c r="BC118" s="903"/>
      <c r="BD118" s="903"/>
      <c r="BE118" s="903"/>
      <c r="BF118" s="903"/>
      <c r="BG118" s="903"/>
      <c r="BH118" s="903"/>
      <c r="BI118" s="903"/>
      <c r="BJ118" s="903"/>
      <c r="BK118" s="903"/>
      <c r="BL118" s="903"/>
      <c r="BM118" s="903"/>
      <c r="BN118" s="903"/>
      <c r="BO118" s="903"/>
      <c r="BP118" s="904"/>
      <c r="BQ118" s="905" t="s">
        <v>466</v>
      </c>
      <c r="BR118" s="868"/>
      <c r="BS118" s="868"/>
      <c r="BT118" s="868"/>
      <c r="BU118" s="868"/>
      <c r="BV118" s="868" t="s">
        <v>437</v>
      </c>
      <c r="BW118" s="868"/>
      <c r="BX118" s="868"/>
      <c r="BY118" s="868"/>
      <c r="BZ118" s="868"/>
      <c r="CA118" s="868" t="s">
        <v>440</v>
      </c>
      <c r="CB118" s="868"/>
      <c r="CC118" s="868"/>
      <c r="CD118" s="868"/>
      <c r="CE118" s="868"/>
      <c r="CF118" s="898" t="s">
        <v>436</v>
      </c>
      <c r="CG118" s="899"/>
      <c r="CH118" s="899"/>
      <c r="CI118" s="899"/>
      <c r="CJ118" s="899"/>
      <c r="CK118" s="954"/>
      <c r="CL118" s="841"/>
      <c r="CM118" s="844" t="s">
        <v>467</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437</v>
      </c>
      <c r="DH118" s="800"/>
      <c r="DI118" s="800"/>
      <c r="DJ118" s="800"/>
      <c r="DK118" s="801"/>
      <c r="DL118" s="802" t="s">
        <v>440</v>
      </c>
      <c r="DM118" s="800"/>
      <c r="DN118" s="800"/>
      <c r="DO118" s="800"/>
      <c r="DP118" s="801"/>
      <c r="DQ118" s="802" t="s">
        <v>437</v>
      </c>
      <c r="DR118" s="800"/>
      <c r="DS118" s="800"/>
      <c r="DT118" s="800"/>
      <c r="DU118" s="801"/>
      <c r="DV118" s="847" t="s">
        <v>440</v>
      </c>
      <c r="DW118" s="848"/>
      <c r="DX118" s="848"/>
      <c r="DY118" s="848"/>
      <c r="DZ118" s="849"/>
    </row>
    <row r="119" spans="1:130" s="226" customFormat="1" ht="26.25" customHeight="1">
      <c r="A119" s="838" t="s">
        <v>434</v>
      </c>
      <c r="B119" s="839"/>
      <c r="C119" s="914" t="s">
        <v>435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437</v>
      </c>
      <c r="AB119" s="918"/>
      <c r="AC119" s="918"/>
      <c r="AD119" s="918"/>
      <c r="AE119" s="919"/>
      <c r="AF119" s="920" t="s">
        <v>436</v>
      </c>
      <c r="AG119" s="918"/>
      <c r="AH119" s="918"/>
      <c r="AI119" s="918"/>
      <c r="AJ119" s="919"/>
      <c r="AK119" s="920" t="s">
        <v>382</v>
      </c>
      <c r="AL119" s="918"/>
      <c r="AM119" s="918"/>
      <c r="AN119" s="918"/>
      <c r="AO119" s="919"/>
      <c r="AP119" s="921" t="s">
        <v>437</v>
      </c>
      <c r="AQ119" s="922"/>
      <c r="AR119" s="922"/>
      <c r="AS119" s="922"/>
      <c r="AT119" s="923"/>
      <c r="AU119" s="961"/>
      <c r="AV119" s="962"/>
      <c r="AW119" s="962"/>
      <c r="AX119" s="962"/>
      <c r="AY119" s="962"/>
      <c r="AZ119" s="257" t="s">
        <v>178</v>
      </c>
      <c r="BA119" s="257"/>
      <c r="BB119" s="257"/>
      <c r="BC119" s="257"/>
      <c r="BD119" s="257"/>
      <c r="BE119" s="257"/>
      <c r="BF119" s="257"/>
      <c r="BG119" s="257"/>
      <c r="BH119" s="257"/>
      <c r="BI119" s="257"/>
      <c r="BJ119" s="257"/>
      <c r="BK119" s="257"/>
      <c r="BL119" s="257"/>
      <c r="BM119" s="257"/>
      <c r="BN119" s="257"/>
      <c r="BO119" s="900" t="s">
        <v>468</v>
      </c>
      <c r="BP119" s="901"/>
      <c r="BQ119" s="905">
        <v>14393333</v>
      </c>
      <c r="BR119" s="868"/>
      <c r="BS119" s="868"/>
      <c r="BT119" s="868"/>
      <c r="BU119" s="868"/>
      <c r="BV119" s="868">
        <v>14250610</v>
      </c>
      <c r="BW119" s="868"/>
      <c r="BX119" s="868"/>
      <c r="BY119" s="868"/>
      <c r="BZ119" s="868"/>
      <c r="CA119" s="868">
        <v>13817199</v>
      </c>
      <c r="CB119" s="868"/>
      <c r="CC119" s="868"/>
      <c r="CD119" s="868"/>
      <c r="CE119" s="868"/>
      <c r="CF119" s="766"/>
      <c r="CG119" s="767"/>
      <c r="CH119" s="767"/>
      <c r="CI119" s="767"/>
      <c r="CJ119" s="857"/>
      <c r="CK119" s="955"/>
      <c r="CL119" s="843"/>
      <c r="CM119" s="861" t="s">
        <v>469</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443</v>
      </c>
      <c r="DH119" s="783"/>
      <c r="DI119" s="783"/>
      <c r="DJ119" s="783"/>
      <c r="DK119" s="784"/>
      <c r="DL119" s="785" t="s">
        <v>437</v>
      </c>
      <c r="DM119" s="783"/>
      <c r="DN119" s="783"/>
      <c r="DO119" s="783"/>
      <c r="DP119" s="784"/>
      <c r="DQ119" s="785" t="s">
        <v>437</v>
      </c>
      <c r="DR119" s="783"/>
      <c r="DS119" s="783"/>
      <c r="DT119" s="783"/>
      <c r="DU119" s="784"/>
      <c r="DV119" s="871" t="s">
        <v>437</v>
      </c>
      <c r="DW119" s="872"/>
      <c r="DX119" s="872"/>
      <c r="DY119" s="872"/>
      <c r="DZ119" s="873"/>
    </row>
    <row r="120" spans="1:130" s="226" customFormat="1" ht="26.25" customHeight="1">
      <c r="A120" s="840"/>
      <c r="B120" s="841"/>
      <c r="C120" s="844" t="s">
        <v>442</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437</v>
      </c>
      <c r="AB120" s="800"/>
      <c r="AC120" s="800"/>
      <c r="AD120" s="800"/>
      <c r="AE120" s="801"/>
      <c r="AF120" s="802" t="s">
        <v>437</v>
      </c>
      <c r="AG120" s="800"/>
      <c r="AH120" s="800"/>
      <c r="AI120" s="800"/>
      <c r="AJ120" s="801"/>
      <c r="AK120" s="802" t="s">
        <v>437</v>
      </c>
      <c r="AL120" s="800"/>
      <c r="AM120" s="800"/>
      <c r="AN120" s="800"/>
      <c r="AO120" s="801"/>
      <c r="AP120" s="847" t="s">
        <v>440</v>
      </c>
      <c r="AQ120" s="848"/>
      <c r="AR120" s="848"/>
      <c r="AS120" s="848"/>
      <c r="AT120" s="849"/>
      <c r="AU120" s="906" t="s">
        <v>470</v>
      </c>
      <c r="AV120" s="907"/>
      <c r="AW120" s="907"/>
      <c r="AX120" s="907"/>
      <c r="AY120" s="908"/>
      <c r="AZ120" s="883" t="s">
        <v>471</v>
      </c>
      <c r="BA120" s="828"/>
      <c r="BB120" s="828"/>
      <c r="BC120" s="828"/>
      <c r="BD120" s="828"/>
      <c r="BE120" s="828"/>
      <c r="BF120" s="828"/>
      <c r="BG120" s="828"/>
      <c r="BH120" s="828"/>
      <c r="BI120" s="828"/>
      <c r="BJ120" s="828"/>
      <c r="BK120" s="828"/>
      <c r="BL120" s="828"/>
      <c r="BM120" s="828"/>
      <c r="BN120" s="828"/>
      <c r="BO120" s="828"/>
      <c r="BP120" s="829"/>
      <c r="BQ120" s="884">
        <v>3317678</v>
      </c>
      <c r="BR120" s="865"/>
      <c r="BS120" s="865"/>
      <c r="BT120" s="865"/>
      <c r="BU120" s="865"/>
      <c r="BV120" s="865">
        <v>3174652</v>
      </c>
      <c r="BW120" s="865"/>
      <c r="BX120" s="865"/>
      <c r="BY120" s="865"/>
      <c r="BZ120" s="865"/>
      <c r="CA120" s="865">
        <v>3084200</v>
      </c>
      <c r="CB120" s="865"/>
      <c r="CC120" s="865"/>
      <c r="CD120" s="865"/>
      <c r="CE120" s="865"/>
      <c r="CF120" s="889">
        <v>98.4</v>
      </c>
      <c r="CG120" s="890"/>
      <c r="CH120" s="890"/>
      <c r="CI120" s="890"/>
      <c r="CJ120" s="890"/>
      <c r="CK120" s="891" t="s">
        <v>472</v>
      </c>
      <c r="CL120" s="875"/>
      <c r="CM120" s="875"/>
      <c r="CN120" s="875"/>
      <c r="CO120" s="876"/>
      <c r="CP120" s="895" t="s">
        <v>473</v>
      </c>
      <c r="CQ120" s="896"/>
      <c r="CR120" s="896"/>
      <c r="CS120" s="896"/>
      <c r="CT120" s="896"/>
      <c r="CU120" s="896"/>
      <c r="CV120" s="896"/>
      <c r="CW120" s="896"/>
      <c r="CX120" s="896"/>
      <c r="CY120" s="896"/>
      <c r="CZ120" s="896"/>
      <c r="DA120" s="896"/>
      <c r="DB120" s="896"/>
      <c r="DC120" s="896"/>
      <c r="DD120" s="896"/>
      <c r="DE120" s="896"/>
      <c r="DF120" s="897"/>
      <c r="DG120" s="884">
        <v>1853822</v>
      </c>
      <c r="DH120" s="865"/>
      <c r="DI120" s="865"/>
      <c r="DJ120" s="865"/>
      <c r="DK120" s="865"/>
      <c r="DL120" s="865">
        <v>1746203</v>
      </c>
      <c r="DM120" s="865"/>
      <c r="DN120" s="865"/>
      <c r="DO120" s="865"/>
      <c r="DP120" s="865"/>
      <c r="DQ120" s="865">
        <v>1634747</v>
      </c>
      <c r="DR120" s="865"/>
      <c r="DS120" s="865"/>
      <c r="DT120" s="865"/>
      <c r="DU120" s="865"/>
      <c r="DV120" s="866">
        <v>52.2</v>
      </c>
      <c r="DW120" s="866"/>
      <c r="DX120" s="866"/>
      <c r="DY120" s="866"/>
      <c r="DZ120" s="867"/>
    </row>
    <row r="121" spans="1:130" s="226" customFormat="1" ht="26.25" customHeight="1">
      <c r="A121" s="840"/>
      <c r="B121" s="841"/>
      <c r="C121" s="886" t="s">
        <v>474</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440</v>
      </c>
      <c r="AB121" s="800"/>
      <c r="AC121" s="800"/>
      <c r="AD121" s="800"/>
      <c r="AE121" s="801"/>
      <c r="AF121" s="802" t="s">
        <v>443</v>
      </c>
      <c r="AG121" s="800"/>
      <c r="AH121" s="800"/>
      <c r="AI121" s="800"/>
      <c r="AJ121" s="801"/>
      <c r="AK121" s="802" t="s">
        <v>382</v>
      </c>
      <c r="AL121" s="800"/>
      <c r="AM121" s="800"/>
      <c r="AN121" s="800"/>
      <c r="AO121" s="801"/>
      <c r="AP121" s="847" t="s">
        <v>440</v>
      </c>
      <c r="AQ121" s="848"/>
      <c r="AR121" s="848"/>
      <c r="AS121" s="848"/>
      <c r="AT121" s="849"/>
      <c r="AU121" s="909"/>
      <c r="AV121" s="910"/>
      <c r="AW121" s="910"/>
      <c r="AX121" s="910"/>
      <c r="AY121" s="911"/>
      <c r="AZ121" s="835" t="s">
        <v>475</v>
      </c>
      <c r="BA121" s="770"/>
      <c r="BB121" s="770"/>
      <c r="BC121" s="770"/>
      <c r="BD121" s="770"/>
      <c r="BE121" s="770"/>
      <c r="BF121" s="770"/>
      <c r="BG121" s="770"/>
      <c r="BH121" s="770"/>
      <c r="BI121" s="770"/>
      <c r="BJ121" s="770"/>
      <c r="BK121" s="770"/>
      <c r="BL121" s="770"/>
      <c r="BM121" s="770"/>
      <c r="BN121" s="770"/>
      <c r="BO121" s="770"/>
      <c r="BP121" s="771"/>
      <c r="BQ121" s="836">
        <v>1508190</v>
      </c>
      <c r="BR121" s="837"/>
      <c r="BS121" s="837"/>
      <c r="BT121" s="837"/>
      <c r="BU121" s="837"/>
      <c r="BV121" s="837">
        <v>1420432</v>
      </c>
      <c r="BW121" s="837"/>
      <c r="BX121" s="837"/>
      <c r="BY121" s="837"/>
      <c r="BZ121" s="837"/>
      <c r="CA121" s="837">
        <v>1342336</v>
      </c>
      <c r="CB121" s="837"/>
      <c r="CC121" s="837"/>
      <c r="CD121" s="837"/>
      <c r="CE121" s="837"/>
      <c r="CF121" s="898">
        <v>42.8</v>
      </c>
      <c r="CG121" s="899"/>
      <c r="CH121" s="899"/>
      <c r="CI121" s="899"/>
      <c r="CJ121" s="899"/>
      <c r="CK121" s="892"/>
      <c r="CL121" s="878"/>
      <c r="CM121" s="878"/>
      <c r="CN121" s="878"/>
      <c r="CO121" s="879"/>
      <c r="CP121" s="858" t="s">
        <v>476</v>
      </c>
      <c r="CQ121" s="859"/>
      <c r="CR121" s="859"/>
      <c r="CS121" s="859"/>
      <c r="CT121" s="859"/>
      <c r="CU121" s="859"/>
      <c r="CV121" s="859"/>
      <c r="CW121" s="859"/>
      <c r="CX121" s="859"/>
      <c r="CY121" s="859"/>
      <c r="CZ121" s="859"/>
      <c r="DA121" s="859"/>
      <c r="DB121" s="859"/>
      <c r="DC121" s="859"/>
      <c r="DD121" s="859"/>
      <c r="DE121" s="859"/>
      <c r="DF121" s="860"/>
      <c r="DG121" s="836">
        <v>160818</v>
      </c>
      <c r="DH121" s="837"/>
      <c r="DI121" s="837"/>
      <c r="DJ121" s="837"/>
      <c r="DK121" s="837"/>
      <c r="DL121" s="837">
        <v>259936</v>
      </c>
      <c r="DM121" s="837"/>
      <c r="DN121" s="837"/>
      <c r="DO121" s="837"/>
      <c r="DP121" s="837"/>
      <c r="DQ121" s="837">
        <v>316733</v>
      </c>
      <c r="DR121" s="837"/>
      <c r="DS121" s="837"/>
      <c r="DT121" s="837"/>
      <c r="DU121" s="837"/>
      <c r="DV121" s="814">
        <v>10.1</v>
      </c>
      <c r="DW121" s="814"/>
      <c r="DX121" s="814"/>
      <c r="DY121" s="814"/>
      <c r="DZ121" s="815"/>
    </row>
    <row r="122" spans="1:130" s="226" customFormat="1" ht="26.25" customHeight="1">
      <c r="A122" s="840"/>
      <c r="B122" s="841"/>
      <c r="C122" s="844" t="s">
        <v>455</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437</v>
      </c>
      <c r="AB122" s="800"/>
      <c r="AC122" s="800"/>
      <c r="AD122" s="800"/>
      <c r="AE122" s="801"/>
      <c r="AF122" s="802" t="s">
        <v>437</v>
      </c>
      <c r="AG122" s="800"/>
      <c r="AH122" s="800"/>
      <c r="AI122" s="800"/>
      <c r="AJ122" s="801"/>
      <c r="AK122" s="802" t="s">
        <v>437</v>
      </c>
      <c r="AL122" s="800"/>
      <c r="AM122" s="800"/>
      <c r="AN122" s="800"/>
      <c r="AO122" s="801"/>
      <c r="AP122" s="847" t="s">
        <v>437</v>
      </c>
      <c r="AQ122" s="848"/>
      <c r="AR122" s="848"/>
      <c r="AS122" s="848"/>
      <c r="AT122" s="849"/>
      <c r="AU122" s="909"/>
      <c r="AV122" s="910"/>
      <c r="AW122" s="910"/>
      <c r="AX122" s="910"/>
      <c r="AY122" s="911"/>
      <c r="AZ122" s="902" t="s">
        <v>477</v>
      </c>
      <c r="BA122" s="903"/>
      <c r="BB122" s="903"/>
      <c r="BC122" s="903"/>
      <c r="BD122" s="903"/>
      <c r="BE122" s="903"/>
      <c r="BF122" s="903"/>
      <c r="BG122" s="903"/>
      <c r="BH122" s="903"/>
      <c r="BI122" s="903"/>
      <c r="BJ122" s="903"/>
      <c r="BK122" s="903"/>
      <c r="BL122" s="903"/>
      <c r="BM122" s="903"/>
      <c r="BN122" s="903"/>
      <c r="BO122" s="903"/>
      <c r="BP122" s="904"/>
      <c r="BQ122" s="905">
        <v>8736745</v>
      </c>
      <c r="BR122" s="868"/>
      <c r="BS122" s="868"/>
      <c r="BT122" s="868"/>
      <c r="BU122" s="868"/>
      <c r="BV122" s="868">
        <v>8762298</v>
      </c>
      <c r="BW122" s="868"/>
      <c r="BX122" s="868"/>
      <c r="BY122" s="868"/>
      <c r="BZ122" s="868"/>
      <c r="CA122" s="868">
        <v>8523514</v>
      </c>
      <c r="CB122" s="868"/>
      <c r="CC122" s="868"/>
      <c r="CD122" s="868"/>
      <c r="CE122" s="868"/>
      <c r="CF122" s="869">
        <v>272</v>
      </c>
      <c r="CG122" s="870"/>
      <c r="CH122" s="870"/>
      <c r="CI122" s="870"/>
      <c r="CJ122" s="870"/>
      <c r="CK122" s="892"/>
      <c r="CL122" s="878"/>
      <c r="CM122" s="878"/>
      <c r="CN122" s="878"/>
      <c r="CO122" s="879"/>
      <c r="CP122" s="858" t="s">
        <v>478</v>
      </c>
      <c r="CQ122" s="859"/>
      <c r="CR122" s="859"/>
      <c r="CS122" s="859"/>
      <c r="CT122" s="859"/>
      <c r="CU122" s="859"/>
      <c r="CV122" s="859"/>
      <c r="CW122" s="859"/>
      <c r="CX122" s="859"/>
      <c r="CY122" s="859"/>
      <c r="CZ122" s="859"/>
      <c r="DA122" s="859"/>
      <c r="DB122" s="859"/>
      <c r="DC122" s="859"/>
      <c r="DD122" s="859"/>
      <c r="DE122" s="859"/>
      <c r="DF122" s="860"/>
      <c r="DG122" s="836">
        <v>223151</v>
      </c>
      <c r="DH122" s="837"/>
      <c r="DI122" s="837"/>
      <c r="DJ122" s="837"/>
      <c r="DK122" s="837"/>
      <c r="DL122" s="837">
        <v>204110</v>
      </c>
      <c r="DM122" s="837"/>
      <c r="DN122" s="837"/>
      <c r="DO122" s="837"/>
      <c r="DP122" s="837"/>
      <c r="DQ122" s="837">
        <v>184624</v>
      </c>
      <c r="DR122" s="837"/>
      <c r="DS122" s="837"/>
      <c r="DT122" s="837"/>
      <c r="DU122" s="837"/>
      <c r="DV122" s="814">
        <v>5.9</v>
      </c>
      <c r="DW122" s="814"/>
      <c r="DX122" s="814"/>
      <c r="DY122" s="814"/>
      <c r="DZ122" s="815"/>
    </row>
    <row r="123" spans="1:130" s="226" customFormat="1" ht="26.25" customHeight="1">
      <c r="A123" s="840"/>
      <c r="B123" s="841"/>
      <c r="C123" s="844" t="s">
        <v>461</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440</v>
      </c>
      <c r="AB123" s="800"/>
      <c r="AC123" s="800"/>
      <c r="AD123" s="800"/>
      <c r="AE123" s="801"/>
      <c r="AF123" s="802" t="s">
        <v>440</v>
      </c>
      <c r="AG123" s="800"/>
      <c r="AH123" s="800"/>
      <c r="AI123" s="800"/>
      <c r="AJ123" s="801"/>
      <c r="AK123" s="802" t="s">
        <v>440</v>
      </c>
      <c r="AL123" s="800"/>
      <c r="AM123" s="800"/>
      <c r="AN123" s="800"/>
      <c r="AO123" s="801"/>
      <c r="AP123" s="847" t="s">
        <v>382</v>
      </c>
      <c r="AQ123" s="848"/>
      <c r="AR123" s="848"/>
      <c r="AS123" s="848"/>
      <c r="AT123" s="849"/>
      <c r="AU123" s="912"/>
      <c r="AV123" s="913"/>
      <c r="AW123" s="913"/>
      <c r="AX123" s="913"/>
      <c r="AY123" s="913"/>
      <c r="AZ123" s="257" t="s">
        <v>178</v>
      </c>
      <c r="BA123" s="257"/>
      <c r="BB123" s="257"/>
      <c r="BC123" s="257"/>
      <c r="BD123" s="257"/>
      <c r="BE123" s="257"/>
      <c r="BF123" s="257"/>
      <c r="BG123" s="257"/>
      <c r="BH123" s="257"/>
      <c r="BI123" s="257"/>
      <c r="BJ123" s="257"/>
      <c r="BK123" s="257"/>
      <c r="BL123" s="257"/>
      <c r="BM123" s="257"/>
      <c r="BN123" s="257"/>
      <c r="BO123" s="900" t="s">
        <v>479</v>
      </c>
      <c r="BP123" s="901"/>
      <c r="BQ123" s="855">
        <v>13562613</v>
      </c>
      <c r="BR123" s="856"/>
      <c r="BS123" s="856"/>
      <c r="BT123" s="856"/>
      <c r="BU123" s="856"/>
      <c r="BV123" s="856">
        <v>13357382</v>
      </c>
      <c r="BW123" s="856"/>
      <c r="BX123" s="856"/>
      <c r="BY123" s="856"/>
      <c r="BZ123" s="856"/>
      <c r="CA123" s="856">
        <v>12950050</v>
      </c>
      <c r="CB123" s="856"/>
      <c r="CC123" s="856"/>
      <c r="CD123" s="856"/>
      <c r="CE123" s="856"/>
      <c r="CF123" s="766"/>
      <c r="CG123" s="767"/>
      <c r="CH123" s="767"/>
      <c r="CI123" s="767"/>
      <c r="CJ123" s="857"/>
      <c r="CK123" s="892"/>
      <c r="CL123" s="878"/>
      <c r="CM123" s="878"/>
      <c r="CN123" s="878"/>
      <c r="CO123" s="879"/>
      <c r="CP123" s="858" t="s">
        <v>480</v>
      </c>
      <c r="CQ123" s="859"/>
      <c r="CR123" s="859"/>
      <c r="CS123" s="859"/>
      <c r="CT123" s="859"/>
      <c r="CU123" s="859"/>
      <c r="CV123" s="859"/>
      <c r="CW123" s="859"/>
      <c r="CX123" s="859"/>
      <c r="CY123" s="859"/>
      <c r="CZ123" s="859"/>
      <c r="DA123" s="859"/>
      <c r="DB123" s="859"/>
      <c r="DC123" s="859"/>
      <c r="DD123" s="859"/>
      <c r="DE123" s="859"/>
      <c r="DF123" s="860"/>
      <c r="DG123" s="799">
        <v>80321</v>
      </c>
      <c r="DH123" s="800"/>
      <c r="DI123" s="800"/>
      <c r="DJ123" s="800"/>
      <c r="DK123" s="801"/>
      <c r="DL123" s="802">
        <v>123160</v>
      </c>
      <c r="DM123" s="800"/>
      <c r="DN123" s="800"/>
      <c r="DO123" s="800"/>
      <c r="DP123" s="801"/>
      <c r="DQ123" s="802">
        <v>152830</v>
      </c>
      <c r="DR123" s="800"/>
      <c r="DS123" s="800"/>
      <c r="DT123" s="800"/>
      <c r="DU123" s="801"/>
      <c r="DV123" s="847">
        <v>4.9000000000000004</v>
      </c>
      <c r="DW123" s="848"/>
      <c r="DX123" s="848"/>
      <c r="DY123" s="848"/>
      <c r="DZ123" s="849"/>
    </row>
    <row r="124" spans="1:130" s="226" customFormat="1" ht="26.25" customHeight="1" thickBot="1">
      <c r="A124" s="840"/>
      <c r="B124" s="841"/>
      <c r="C124" s="844" t="s">
        <v>464</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437</v>
      </c>
      <c r="AB124" s="800"/>
      <c r="AC124" s="800"/>
      <c r="AD124" s="800"/>
      <c r="AE124" s="801"/>
      <c r="AF124" s="802" t="s">
        <v>436</v>
      </c>
      <c r="AG124" s="800"/>
      <c r="AH124" s="800"/>
      <c r="AI124" s="800"/>
      <c r="AJ124" s="801"/>
      <c r="AK124" s="802" t="s">
        <v>437</v>
      </c>
      <c r="AL124" s="800"/>
      <c r="AM124" s="800"/>
      <c r="AN124" s="800"/>
      <c r="AO124" s="801"/>
      <c r="AP124" s="847" t="s">
        <v>382</v>
      </c>
      <c r="AQ124" s="848"/>
      <c r="AR124" s="848"/>
      <c r="AS124" s="848"/>
      <c r="AT124" s="849"/>
      <c r="AU124" s="850" t="s">
        <v>481</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25.2</v>
      </c>
      <c r="BR124" s="854"/>
      <c r="BS124" s="854"/>
      <c r="BT124" s="854"/>
      <c r="BU124" s="854"/>
      <c r="BV124" s="854">
        <v>27.8</v>
      </c>
      <c r="BW124" s="854"/>
      <c r="BX124" s="854"/>
      <c r="BY124" s="854"/>
      <c r="BZ124" s="854"/>
      <c r="CA124" s="854">
        <v>27.6</v>
      </c>
      <c r="CB124" s="854"/>
      <c r="CC124" s="854"/>
      <c r="CD124" s="854"/>
      <c r="CE124" s="854"/>
      <c r="CF124" s="744"/>
      <c r="CG124" s="745"/>
      <c r="CH124" s="745"/>
      <c r="CI124" s="745"/>
      <c r="CJ124" s="885"/>
      <c r="CK124" s="893"/>
      <c r="CL124" s="893"/>
      <c r="CM124" s="893"/>
      <c r="CN124" s="893"/>
      <c r="CO124" s="894"/>
      <c r="CP124" s="858" t="s">
        <v>482</v>
      </c>
      <c r="CQ124" s="859"/>
      <c r="CR124" s="859"/>
      <c r="CS124" s="859"/>
      <c r="CT124" s="859"/>
      <c r="CU124" s="859"/>
      <c r="CV124" s="859"/>
      <c r="CW124" s="859"/>
      <c r="CX124" s="859"/>
      <c r="CY124" s="859"/>
      <c r="CZ124" s="859"/>
      <c r="DA124" s="859"/>
      <c r="DB124" s="859"/>
      <c r="DC124" s="859"/>
      <c r="DD124" s="859"/>
      <c r="DE124" s="859"/>
      <c r="DF124" s="860"/>
      <c r="DG124" s="782">
        <v>99772</v>
      </c>
      <c r="DH124" s="783"/>
      <c r="DI124" s="783"/>
      <c r="DJ124" s="783"/>
      <c r="DK124" s="784"/>
      <c r="DL124" s="785">
        <v>46124</v>
      </c>
      <c r="DM124" s="783"/>
      <c r="DN124" s="783"/>
      <c r="DO124" s="783"/>
      <c r="DP124" s="784"/>
      <c r="DQ124" s="785">
        <v>42390</v>
      </c>
      <c r="DR124" s="783"/>
      <c r="DS124" s="783"/>
      <c r="DT124" s="783"/>
      <c r="DU124" s="784"/>
      <c r="DV124" s="871">
        <v>1.4</v>
      </c>
      <c r="DW124" s="872"/>
      <c r="DX124" s="872"/>
      <c r="DY124" s="872"/>
      <c r="DZ124" s="873"/>
    </row>
    <row r="125" spans="1:130" s="226" customFormat="1" ht="26.25" customHeight="1">
      <c r="A125" s="840"/>
      <c r="B125" s="841"/>
      <c r="C125" s="844" t="s">
        <v>467</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437</v>
      </c>
      <c r="AB125" s="800"/>
      <c r="AC125" s="800"/>
      <c r="AD125" s="800"/>
      <c r="AE125" s="801"/>
      <c r="AF125" s="802" t="s">
        <v>382</v>
      </c>
      <c r="AG125" s="800"/>
      <c r="AH125" s="800"/>
      <c r="AI125" s="800"/>
      <c r="AJ125" s="801"/>
      <c r="AK125" s="802" t="s">
        <v>466</v>
      </c>
      <c r="AL125" s="800"/>
      <c r="AM125" s="800"/>
      <c r="AN125" s="800"/>
      <c r="AO125" s="801"/>
      <c r="AP125" s="847" t="s">
        <v>382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483</v>
      </c>
      <c r="CL125" s="875"/>
      <c r="CM125" s="875"/>
      <c r="CN125" s="875"/>
      <c r="CO125" s="876"/>
      <c r="CP125" s="883" t="s">
        <v>484</v>
      </c>
      <c r="CQ125" s="828"/>
      <c r="CR125" s="828"/>
      <c r="CS125" s="828"/>
      <c r="CT125" s="828"/>
      <c r="CU125" s="828"/>
      <c r="CV125" s="828"/>
      <c r="CW125" s="828"/>
      <c r="CX125" s="828"/>
      <c r="CY125" s="828"/>
      <c r="CZ125" s="828"/>
      <c r="DA125" s="828"/>
      <c r="DB125" s="828"/>
      <c r="DC125" s="828"/>
      <c r="DD125" s="828"/>
      <c r="DE125" s="828"/>
      <c r="DF125" s="829"/>
      <c r="DG125" s="884" t="s">
        <v>382</v>
      </c>
      <c r="DH125" s="865"/>
      <c r="DI125" s="865"/>
      <c r="DJ125" s="865"/>
      <c r="DK125" s="865"/>
      <c r="DL125" s="865" t="s">
        <v>446</v>
      </c>
      <c r="DM125" s="865"/>
      <c r="DN125" s="865"/>
      <c r="DO125" s="865"/>
      <c r="DP125" s="865"/>
      <c r="DQ125" s="865" t="s">
        <v>382</v>
      </c>
      <c r="DR125" s="865"/>
      <c r="DS125" s="865"/>
      <c r="DT125" s="865"/>
      <c r="DU125" s="865"/>
      <c r="DV125" s="866" t="s">
        <v>382</v>
      </c>
      <c r="DW125" s="866"/>
      <c r="DX125" s="866"/>
      <c r="DY125" s="866"/>
      <c r="DZ125" s="867"/>
    </row>
    <row r="126" spans="1:130" s="226" customFormat="1" ht="26.25" customHeight="1" thickBot="1">
      <c r="A126" s="840"/>
      <c r="B126" s="841"/>
      <c r="C126" s="844" t="s">
        <v>469</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436</v>
      </c>
      <c r="AB126" s="800"/>
      <c r="AC126" s="800"/>
      <c r="AD126" s="800"/>
      <c r="AE126" s="801"/>
      <c r="AF126" s="802" t="s">
        <v>466</v>
      </c>
      <c r="AG126" s="800"/>
      <c r="AH126" s="800"/>
      <c r="AI126" s="800"/>
      <c r="AJ126" s="801"/>
      <c r="AK126" s="802" t="s">
        <v>437</v>
      </c>
      <c r="AL126" s="800"/>
      <c r="AM126" s="800"/>
      <c r="AN126" s="800"/>
      <c r="AO126" s="801"/>
      <c r="AP126" s="847" t="s">
        <v>382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485</v>
      </c>
      <c r="CQ126" s="770"/>
      <c r="CR126" s="770"/>
      <c r="CS126" s="770"/>
      <c r="CT126" s="770"/>
      <c r="CU126" s="770"/>
      <c r="CV126" s="770"/>
      <c r="CW126" s="770"/>
      <c r="CX126" s="770"/>
      <c r="CY126" s="770"/>
      <c r="CZ126" s="770"/>
      <c r="DA126" s="770"/>
      <c r="DB126" s="770"/>
      <c r="DC126" s="770"/>
      <c r="DD126" s="770"/>
      <c r="DE126" s="770"/>
      <c r="DF126" s="771"/>
      <c r="DG126" s="836" t="s">
        <v>382</v>
      </c>
      <c r="DH126" s="837"/>
      <c r="DI126" s="837"/>
      <c r="DJ126" s="837"/>
      <c r="DK126" s="837"/>
      <c r="DL126" s="837" t="s">
        <v>437</v>
      </c>
      <c r="DM126" s="837"/>
      <c r="DN126" s="837"/>
      <c r="DO126" s="837"/>
      <c r="DP126" s="837"/>
      <c r="DQ126" s="837" t="s">
        <v>437</v>
      </c>
      <c r="DR126" s="837"/>
      <c r="DS126" s="837"/>
      <c r="DT126" s="837"/>
      <c r="DU126" s="837"/>
      <c r="DV126" s="814" t="s">
        <v>382</v>
      </c>
      <c r="DW126" s="814"/>
      <c r="DX126" s="814"/>
      <c r="DY126" s="814"/>
      <c r="DZ126" s="815"/>
    </row>
    <row r="127" spans="1:130" s="226" customFormat="1" ht="26.25" customHeight="1">
      <c r="A127" s="842"/>
      <c r="B127" s="843"/>
      <c r="C127" s="861" t="s">
        <v>486</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437</v>
      </c>
      <c r="AB127" s="800"/>
      <c r="AC127" s="800"/>
      <c r="AD127" s="800"/>
      <c r="AE127" s="801"/>
      <c r="AF127" s="802" t="s">
        <v>446</v>
      </c>
      <c r="AG127" s="800"/>
      <c r="AH127" s="800"/>
      <c r="AI127" s="800"/>
      <c r="AJ127" s="801"/>
      <c r="AK127" s="802" t="s">
        <v>382</v>
      </c>
      <c r="AL127" s="800"/>
      <c r="AM127" s="800"/>
      <c r="AN127" s="800"/>
      <c r="AO127" s="801"/>
      <c r="AP127" s="847" t="s">
        <v>446</v>
      </c>
      <c r="AQ127" s="848"/>
      <c r="AR127" s="848"/>
      <c r="AS127" s="848"/>
      <c r="AT127" s="849"/>
      <c r="AU127" s="262"/>
      <c r="AV127" s="262"/>
      <c r="AW127" s="262"/>
      <c r="AX127" s="864" t="s">
        <v>487</v>
      </c>
      <c r="AY127" s="832"/>
      <c r="AZ127" s="832"/>
      <c r="BA127" s="832"/>
      <c r="BB127" s="832"/>
      <c r="BC127" s="832"/>
      <c r="BD127" s="832"/>
      <c r="BE127" s="833"/>
      <c r="BF127" s="831" t="s">
        <v>488</v>
      </c>
      <c r="BG127" s="832"/>
      <c r="BH127" s="832"/>
      <c r="BI127" s="832"/>
      <c r="BJ127" s="832"/>
      <c r="BK127" s="832"/>
      <c r="BL127" s="833"/>
      <c r="BM127" s="831" t="s">
        <v>489</v>
      </c>
      <c r="BN127" s="832"/>
      <c r="BO127" s="832"/>
      <c r="BP127" s="832"/>
      <c r="BQ127" s="832"/>
      <c r="BR127" s="832"/>
      <c r="BS127" s="833"/>
      <c r="BT127" s="831" t="s">
        <v>490</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491</v>
      </c>
      <c r="CQ127" s="770"/>
      <c r="CR127" s="770"/>
      <c r="CS127" s="770"/>
      <c r="CT127" s="770"/>
      <c r="CU127" s="770"/>
      <c r="CV127" s="770"/>
      <c r="CW127" s="770"/>
      <c r="CX127" s="770"/>
      <c r="CY127" s="770"/>
      <c r="CZ127" s="770"/>
      <c r="DA127" s="770"/>
      <c r="DB127" s="770"/>
      <c r="DC127" s="770"/>
      <c r="DD127" s="770"/>
      <c r="DE127" s="770"/>
      <c r="DF127" s="771"/>
      <c r="DG127" s="836" t="s">
        <v>437</v>
      </c>
      <c r="DH127" s="837"/>
      <c r="DI127" s="837"/>
      <c r="DJ127" s="837"/>
      <c r="DK127" s="837"/>
      <c r="DL127" s="837" t="s">
        <v>382</v>
      </c>
      <c r="DM127" s="837"/>
      <c r="DN127" s="837"/>
      <c r="DO127" s="837"/>
      <c r="DP127" s="837"/>
      <c r="DQ127" s="837" t="s">
        <v>446</v>
      </c>
      <c r="DR127" s="837"/>
      <c r="DS127" s="837"/>
      <c r="DT127" s="837"/>
      <c r="DU127" s="837"/>
      <c r="DV127" s="814" t="s">
        <v>466</v>
      </c>
      <c r="DW127" s="814"/>
      <c r="DX127" s="814"/>
      <c r="DY127" s="814"/>
      <c r="DZ127" s="815"/>
    </row>
    <row r="128" spans="1:130" s="226" customFormat="1" ht="26.25" customHeight="1" thickBot="1">
      <c r="A128" s="816" t="s">
        <v>492</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493</v>
      </c>
      <c r="X128" s="818"/>
      <c r="Y128" s="818"/>
      <c r="Z128" s="819"/>
      <c r="AA128" s="820">
        <v>105303</v>
      </c>
      <c r="AB128" s="821"/>
      <c r="AC128" s="821"/>
      <c r="AD128" s="821"/>
      <c r="AE128" s="822"/>
      <c r="AF128" s="823">
        <v>94099</v>
      </c>
      <c r="AG128" s="821"/>
      <c r="AH128" s="821"/>
      <c r="AI128" s="821"/>
      <c r="AJ128" s="822"/>
      <c r="AK128" s="823">
        <v>90931</v>
      </c>
      <c r="AL128" s="821"/>
      <c r="AM128" s="821"/>
      <c r="AN128" s="821"/>
      <c r="AO128" s="822"/>
      <c r="AP128" s="824"/>
      <c r="AQ128" s="825"/>
      <c r="AR128" s="825"/>
      <c r="AS128" s="825"/>
      <c r="AT128" s="826"/>
      <c r="AU128" s="262"/>
      <c r="AV128" s="262"/>
      <c r="AW128" s="262"/>
      <c r="AX128" s="827" t="s">
        <v>494</v>
      </c>
      <c r="AY128" s="828"/>
      <c r="AZ128" s="828"/>
      <c r="BA128" s="828"/>
      <c r="BB128" s="828"/>
      <c r="BC128" s="828"/>
      <c r="BD128" s="828"/>
      <c r="BE128" s="829"/>
      <c r="BF128" s="806" t="s">
        <v>452</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495</v>
      </c>
      <c r="CQ128" s="748"/>
      <c r="CR128" s="748"/>
      <c r="CS128" s="748"/>
      <c r="CT128" s="748"/>
      <c r="CU128" s="748"/>
      <c r="CV128" s="748"/>
      <c r="CW128" s="748"/>
      <c r="CX128" s="748"/>
      <c r="CY128" s="748"/>
      <c r="CZ128" s="748"/>
      <c r="DA128" s="748"/>
      <c r="DB128" s="748"/>
      <c r="DC128" s="748"/>
      <c r="DD128" s="748"/>
      <c r="DE128" s="748"/>
      <c r="DF128" s="749"/>
      <c r="DG128" s="810" t="s">
        <v>437</v>
      </c>
      <c r="DH128" s="811"/>
      <c r="DI128" s="811"/>
      <c r="DJ128" s="811"/>
      <c r="DK128" s="811"/>
      <c r="DL128" s="811" t="s">
        <v>466</v>
      </c>
      <c r="DM128" s="811"/>
      <c r="DN128" s="811"/>
      <c r="DO128" s="811"/>
      <c r="DP128" s="811"/>
      <c r="DQ128" s="811" t="s">
        <v>466</v>
      </c>
      <c r="DR128" s="811"/>
      <c r="DS128" s="811"/>
      <c r="DT128" s="811"/>
      <c r="DU128" s="811"/>
      <c r="DV128" s="812" t="s">
        <v>466</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496</v>
      </c>
      <c r="X129" s="797"/>
      <c r="Y129" s="797"/>
      <c r="Z129" s="798"/>
      <c r="AA129" s="799">
        <v>4301775</v>
      </c>
      <c r="AB129" s="800"/>
      <c r="AC129" s="800"/>
      <c r="AD129" s="800"/>
      <c r="AE129" s="801"/>
      <c r="AF129" s="802">
        <v>4181642</v>
      </c>
      <c r="AG129" s="800"/>
      <c r="AH129" s="800"/>
      <c r="AI129" s="800"/>
      <c r="AJ129" s="801"/>
      <c r="AK129" s="802">
        <v>4130927</v>
      </c>
      <c r="AL129" s="800"/>
      <c r="AM129" s="800"/>
      <c r="AN129" s="800"/>
      <c r="AO129" s="801"/>
      <c r="AP129" s="803"/>
      <c r="AQ129" s="804"/>
      <c r="AR129" s="804"/>
      <c r="AS129" s="804"/>
      <c r="AT129" s="805"/>
      <c r="AU129" s="264"/>
      <c r="AV129" s="264"/>
      <c r="AW129" s="264"/>
      <c r="AX129" s="769" t="s">
        <v>497</v>
      </c>
      <c r="AY129" s="770"/>
      <c r="AZ129" s="770"/>
      <c r="BA129" s="770"/>
      <c r="BB129" s="770"/>
      <c r="BC129" s="770"/>
      <c r="BD129" s="770"/>
      <c r="BE129" s="771"/>
      <c r="BF129" s="789" t="s">
        <v>443</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498</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499</v>
      </c>
      <c r="X130" s="797"/>
      <c r="Y130" s="797"/>
      <c r="Z130" s="798"/>
      <c r="AA130" s="799">
        <v>1009681</v>
      </c>
      <c r="AB130" s="800"/>
      <c r="AC130" s="800"/>
      <c r="AD130" s="800"/>
      <c r="AE130" s="801"/>
      <c r="AF130" s="802">
        <v>977769</v>
      </c>
      <c r="AG130" s="800"/>
      <c r="AH130" s="800"/>
      <c r="AI130" s="800"/>
      <c r="AJ130" s="801"/>
      <c r="AK130" s="802">
        <v>996762</v>
      </c>
      <c r="AL130" s="800"/>
      <c r="AM130" s="800"/>
      <c r="AN130" s="800"/>
      <c r="AO130" s="801"/>
      <c r="AP130" s="803"/>
      <c r="AQ130" s="804"/>
      <c r="AR130" s="804"/>
      <c r="AS130" s="804"/>
      <c r="AT130" s="805"/>
      <c r="AU130" s="264"/>
      <c r="AV130" s="264"/>
      <c r="AW130" s="264"/>
      <c r="AX130" s="769" t="s">
        <v>500</v>
      </c>
      <c r="AY130" s="770"/>
      <c r="AZ130" s="770"/>
      <c r="BA130" s="770"/>
      <c r="BB130" s="770"/>
      <c r="BC130" s="770"/>
      <c r="BD130" s="770"/>
      <c r="BE130" s="771"/>
      <c r="BF130" s="772">
        <v>10.6</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501</v>
      </c>
      <c r="X131" s="780"/>
      <c r="Y131" s="780"/>
      <c r="Z131" s="781"/>
      <c r="AA131" s="782">
        <v>3292094</v>
      </c>
      <c r="AB131" s="783"/>
      <c r="AC131" s="783"/>
      <c r="AD131" s="783"/>
      <c r="AE131" s="784"/>
      <c r="AF131" s="785">
        <v>3203873</v>
      </c>
      <c r="AG131" s="783"/>
      <c r="AH131" s="783"/>
      <c r="AI131" s="783"/>
      <c r="AJ131" s="784"/>
      <c r="AK131" s="785">
        <v>3134165</v>
      </c>
      <c r="AL131" s="783"/>
      <c r="AM131" s="783"/>
      <c r="AN131" s="783"/>
      <c r="AO131" s="784"/>
      <c r="AP131" s="786"/>
      <c r="AQ131" s="787"/>
      <c r="AR131" s="787"/>
      <c r="AS131" s="787"/>
      <c r="AT131" s="788"/>
      <c r="AU131" s="264"/>
      <c r="AV131" s="264"/>
      <c r="AW131" s="264"/>
      <c r="AX131" s="747" t="s">
        <v>502</v>
      </c>
      <c r="AY131" s="748"/>
      <c r="AZ131" s="748"/>
      <c r="BA131" s="748"/>
      <c r="BB131" s="748"/>
      <c r="BC131" s="748"/>
      <c r="BD131" s="748"/>
      <c r="BE131" s="749"/>
      <c r="BF131" s="750">
        <v>27.6</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503</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504</v>
      </c>
      <c r="W132" s="760"/>
      <c r="X132" s="760"/>
      <c r="Y132" s="760"/>
      <c r="Z132" s="761"/>
      <c r="AA132" s="762">
        <v>9.8160623600000001</v>
      </c>
      <c r="AB132" s="763"/>
      <c r="AC132" s="763"/>
      <c r="AD132" s="763"/>
      <c r="AE132" s="764"/>
      <c r="AF132" s="765">
        <v>10.93042702</v>
      </c>
      <c r="AG132" s="763"/>
      <c r="AH132" s="763"/>
      <c r="AI132" s="763"/>
      <c r="AJ132" s="764"/>
      <c r="AK132" s="765">
        <v>11.313316309999999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505</v>
      </c>
      <c r="W133" s="739"/>
      <c r="X133" s="739"/>
      <c r="Y133" s="739"/>
      <c r="Z133" s="740"/>
      <c r="AA133" s="741">
        <v>9.9</v>
      </c>
      <c r="AB133" s="742"/>
      <c r="AC133" s="742"/>
      <c r="AD133" s="742"/>
      <c r="AE133" s="743"/>
      <c r="AF133" s="741">
        <v>10</v>
      </c>
      <c r="AG133" s="742"/>
      <c r="AH133" s="742"/>
      <c r="AI133" s="742"/>
      <c r="AJ133" s="743"/>
      <c r="AK133" s="741">
        <v>10.6</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Ejli+mn3K9MyUrQwgsolfBh6zOJoSFvJ9arXYvvN1EGme/tQO9qqfNS2jLjGXtwfo+esNIgE1HrCeZ9m44FGw==" saltValue="cS81/RECdO4WvV1Dz5Cw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iwCdgUoVnB7TWvoPAIFlL/uP+9q40ovkj6aLmfU2fXSdudHTmwSK0y7BNolH8XbuPmGLSI0i0cKLSl/dJ47RUg==" saltValue="RZix0lTtMIkP/YjABCrD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AM8" sqref="AM8:AT8"/>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ZIrn7rZ/3NguPchZfykbMnv9lfYTYWJQAmxsANpbUyLOJMUYd4cfSqeF7EJRrpATE7wUAjJUUJedcelxfEpeA==" saltValue="/2pTx63mm14ar1JPI4Ejpw=="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J2" sqref="AJ2"/>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509</v>
      </c>
      <c r="AP7" s="283"/>
      <c r="AQ7" s="284" t="s">
        <v>510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511</v>
      </c>
      <c r="AQ8" s="290" t="s">
        <v>512</v>
      </c>
      <c r="AR8" s="291" t="s">
        <v>513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514</v>
      </c>
      <c r="AL9" s="1169"/>
      <c r="AM9" s="1169"/>
      <c r="AN9" s="1170"/>
      <c r="AO9" s="292">
        <v>1172019</v>
      </c>
      <c r="AP9" s="292">
        <v>165610</v>
      </c>
      <c r="AQ9" s="293">
        <v>107310</v>
      </c>
      <c r="AR9" s="294">
        <v>54.3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515</v>
      </c>
      <c r="AL10" s="1169"/>
      <c r="AM10" s="1169"/>
      <c r="AN10" s="1170"/>
      <c r="AO10" s="295">
        <v>153479</v>
      </c>
      <c r="AP10" s="295">
        <v>21687</v>
      </c>
      <c r="AQ10" s="296">
        <v>12629</v>
      </c>
      <c r="AR10" s="297">
        <v>71.7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516</v>
      </c>
      <c r="AL11" s="1169"/>
      <c r="AM11" s="1169"/>
      <c r="AN11" s="1170"/>
      <c r="AO11" s="295">
        <v>1317</v>
      </c>
      <c r="AP11" s="295">
        <v>186</v>
      </c>
      <c r="AQ11" s="296">
        <v>13528</v>
      </c>
      <c r="AR11" s="297">
        <v>-98.6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517</v>
      </c>
      <c r="AL12" s="1169"/>
      <c r="AM12" s="1169"/>
      <c r="AN12" s="1170"/>
      <c r="AO12" s="295" t="s">
        <v>518</v>
      </c>
      <c r="AP12" s="295" t="s">
        <v>518</v>
      </c>
      <c r="AQ12" s="296">
        <v>1569</v>
      </c>
      <c r="AR12" s="297" t="s">
        <v>518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519</v>
      </c>
      <c r="AL13" s="1169"/>
      <c r="AM13" s="1169"/>
      <c r="AN13" s="1170"/>
      <c r="AO13" s="295" t="s">
        <v>518</v>
      </c>
      <c r="AP13" s="295" t="s">
        <v>518</v>
      </c>
      <c r="AQ13" s="296" t="s">
        <v>518</v>
      </c>
      <c r="AR13" s="297" t="s">
        <v>518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520</v>
      </c>
      <c r="AL14" s="1169"/>
      <c r="AM14" s="1169"/>
      <c r="AN14" s="1170"/>
      <c r="AO14" s="295">
        <v>69308</v>
      </c>
      <c r="AP14" s="295">
        <v>9793</v>
      </c>
      <c r="AQ14" s="296">
        <v>5788</v>
      </c>
      <c r="AR14" s="297">
        <v>69.2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521</v>
      </c>
      <c r="AL15" s="1169"/>
      <c r="AM15" s="1169"/>
      <c r="AN15" s="1170"/>
      <c r="AO15" s="295">
        <v>105443</v>
      </c>
      <c r="AP15" s="295">
        <v>14899</v>
      </c>
      <c r="AQ15" s="296">
        <v>2674</v>
      </c>
      <c r="AR15" s="297">
        <v>457.2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522</v>
      </c>
      <c r="AL16" s="1172"/>
      <c r="AM16" s="1172"/>
      <c r="AN16" s="1173"/>
      <c r="AO16" s="295">
        <v>-127082</v>
      </c>
      <c r="AP16" s="295">
        <v>-17957</v>
      </c>
      <c r="AQ16" s="296">
        <v>-10217</v>
      </c>
      <c r="AR16" s="297">
        <v>75.8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178</v>
      </c>
      <c r="AL17" s="1172"/>
      <c r="AM17" s="1172"/>
      <c r="AN17" s="1173"/>
      <c r="AO17" s="295">
        <v>1374484</v>
      </c>
      <c r="AP17" s="295">
        <v>194218</v>
      </c>
      <c r="AQ17" s="296">
        <v>133280</v>
      </c>
      <c r="AR17" s="297">
        <v>45.7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527</v>
      </c>
      <c r="AL21" s="1166"/>
      <c r="AM21" s="1166"/>
      <c r="AN21" s="1167"/>
      <c r="AO21" s="307">
        <v>23.31</v>
      </c>
      <c r="AP21" s="308">
        <v>12.41</v>
      </c>
      <c r="AQ21" s="309">
        <v>10.9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528</v>
      </c>
      <c r="AL22" s="1166"/>
      <c r="AM22" s="1166"/>
      <c r="AN22" s="1167"/>
      <c r="AO22" s="312">
        <v>89.5</v>
      </c>
      <c r="AP22" s="313">
        <v>96.1</v>
      </c>
      <c r="AQ22" s="314">
        <v>-6.6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530</v>
      </c>
      <c r="AO27" s="273"/>
      <c r="AP27" s="273"/>
      <c r="AQ27" s="273"/>
      <c r="AR27" s="273"/>
      <c r="AS27" s="273"/>
      <c r="AT27" s="273"/>
    </row>
    <row r="28" spans="1:46" ht="17.2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509</v>
      </c>
      <c r="AP30" s="283"/>
      <c r="AQ30" s="284" t="s">
        <v>510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511</v>
      </c>
      <c r="AQ31" s="290" t="s">
        <v>512</v>
      </c>
      <c r="AR31" s="291" t="s">
        <v>513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533</v>
      </c>
      <c r="AL32" s="1157"/>
      <c r="AM32" s="1157"/>
      <c r="AN32" s="1158"/>
      <c r="AO32" s="322">
        <v>1189535</v>
      </c>
      <c r="AP32" s="322">
        <v>168085</v>
      </c>
      <c r="AQ32" s="323">
        <v>65207</v>
      </c>
      <c r="AR32" s="324">
        <v>157.80000000000001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534</v>
      </c>
      <c r="AL33" s="1157"/>
      <c r="AM33" s="1157"/>
      <c r="AN33" s="1158"/>
      <c r="AO33" s="322" t="s">
        <v>518</v>
      </c>
      <c r="AP33" s="322" t="s">
        <v>518</v>
      </c>
      <c r="AQ33" s="323" t="s">
        <v>518</v>
      </c>
      <c r="AR33" s="324" t="s">
        <v>518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535</v>
      </c>
      <c r="AL34" s="1157"/>
      <c r="AM34" s="1157"/>
      <c r="AN34" s="1158"/>
      <c r="AO34" s="322" t="s">
        <v>518</v>
      </c>
      <c r="AP34" s="322" t="s">
        <v>518</v>
      </c>
      <c r="AQ34" s="323" t="s">
        <v>518</v>
      </c>
      <c r="AR34" s="324" t="s">
        <v>518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536</v>
      </c>
      <c r="AL35" s="1157"/>
      <c r="AM35" s="1157"/>
      <c r="AN35" s="1158"/>
      <c r="AO35" s="322">
        <v>252736</v>
      </c>
      <c r="AP35" s="322">
        <v>35712</v>
      </c>
      <c r="AQ35" s="323">
        <v>23731</v>
      </c>
      <c r="AR35" s="324">
        <v>50.5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537</v>
      </c>
      <c r="AL36" s="1157"/>
      <c r="AM36" s="1157"/>
      <c r="AN36" s="1158"/>
      <c r="AO36" s="322" t="s">
        <v>518</v>
      </c>
      <c r="AP36" s="322" t="s">
        <v>518</v>
      </c>
      <c r="AQ36" s="323">
        <v>4111</v>
      </c>
      <c r="AR36" s="324" t="s">
        <v>518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538</v>
      </c>
      <c r="AL37" s="1157"/>
      <c r="AM37" s="1157"/>
      <c r="AN37" s="1158"/>
      <c r="AO37" s="322" t="s">
        <v>518</v>
      </c>
      <c r="AP37" s="322" t="s">
        <v>518</v>
      </c>
      <c r="AQ37" s="323">
        <v>745</v>
      </c>
      <c r="AR37" s="324" t="s">
        <v>518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539</v>
      </c>
      <c r="AL38" s="1160"/>
      <c r="AM38" s="1160"/>
      <c r="AN38" s="1161"/>
      <c r="AO38" s="325" t="s">
        <v>518</v>
      </c>
      <c r="AP38" s="325" t="s">
        <v>518</v>
      </c>
      <c r="AQ38" s="326">
        <v>5</v>
      </c>
      <c r="AR38" s="314" t="s">
        <v>518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540</v>
      </c>
      <c r="AL39" s="1160"/>
      <c r="AM39" s="1160"/>
      <c r="AN39" s="1161"/>
      <c r="AO39" s="322">
        <v>-90931</v>
      </c>
      <c r="AP39" s="322">
        <v>-12849</v>
      </c>
      <c r="AQ39" s="323">
        <v>-2298</v>
      </c>
      <c r="AR39" s="324">
        <v>459.1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541</v>
      </c>
      <c r="AL40" s="1157"/>
      <c r="AM40" s="1157"/>
      <c r="AN40" s="1158"/>
      <c r="AO40" s="322">
        <v>-996762</v>
      </c>
      <c r="AP40" s="322">
        <v>-140845</v>
      </c>
      <c r="AQ40" s="323">
        <v>-66358</v>
      </c>
      <c r="AR40" s="324">
        <v>112.3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291</v>
      </c>
      <c r="AL41" s="1163"/>
      <c r="AM41" s="1163"/>
      <c r="AN41" s="1164"/>
      <c r="AO41" s="322">
        <v>354578</v>
      </c>
      <c r="AP41" s="322">
        <v>50103</v>
      </c>
      <c r="AQ41" s="323">
        <v>25144</v>
      </c>
      <c r="AR41" s="324">
        <v>99.3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509</v>
      </c>
      <c r="AN49" s="1151" t="s">
        <v>545</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546</v>
      </c>
      <c r="AO50" s="339" t="s">
        <v>547</v>
      </c>
      <c r="AP50" s="340" t="s">
        <v>548</v>
      </c>
      <c r="AQ50" s="341" t="s">
        <v>549</v>
      </c>
      <c r="AR50" s="342" t="s">
        <v>550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1767729</v>
      </c>
      <c r="AN51" s="344">
        <v>237279</v>
      </c>
      <c r="AO51" s="345">
        <v>22.9</v>
      </c>
      <c r="AP51" s="346">
        <v>118223</v>
      </c>
      <c r="AQ51" s="347">
        <v>0.5</v>
      </c>
      <c r="AR51" s="348">
        <v>22.4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1008717</v>
      </c>
      <c r="AN52" s="352">
        <v>135398</v>
      </c>
      <c r="AO52" s="353">
        <v>7</v>
      </c>
      <c r="AP52" s="354">
        <v>57106</v>
      </c>
      <c r="AQ52" s="355">
        <v>-8.4</v>
      </c>
      <c r="AR52" s="356">
        <v>15.4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2238814</v>
      </c>
      <c r="AN53" s="344">
        <v>303486</v>
      </c>
      <c r="AO53" s="345">
        <v>27.9</v>
      </c>
      <c r="AP53" s="346">
        <v>128485</v>
      </c>
      <c r="AQ53" s="347">
        <v>8.6999999999999993</v>
      </c>
      <c r="AR53" s="348">
        <v>19.2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1430773</v>
      </c>
      <c r="AN54" s="352">
        <v>193951</v>
      </c>
      <c r="AO54" s="353">
        <v>43.2</v>
      </c>
      <c r="AP54" s="354">
        <v>62765</v>
      </c>
      <c r="AQ54" s="355">
        <v>9.9</v>
      </c>
      <c r="AR54" s="356">
        <v>33.299999999999997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1287122</v>
      </c>
      <c r="AN55" s="344">
        <v>175860</v>
      </c>
      <c r="AO55" s="345">
        <v>-42.1</v>
      </c>
      <c r="AP55" s="346">
        <v>128611</v>
      </c>
      <c r="AQ55" s="347">
        <v>0.1</v>
      </c>
      <c r="AR55" s="348">
        <v>-42.2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824065</v>
      </c>
      <c r="AN56" s="352">
        <v>112593</v>
      </c>
      <c r="AO56" s="353">
        <v>-41.9</v>
      </c>
      <c r="AP56" s="354">
        <v>61552</v>
      </c>
      <c r="AQ56" s="355">
        <v>-1.9</v>
      </c>
      <c r="AR56" s="356">
        <v>-40</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1485535</v>
      </c>
      <c r="AN57" s="344">
        <v>205724</v>
      </c>
      <c r="AO57" s="345">
        <v>17</v>
      </c>
      <c r="AP57" s="346">
        <v>138651</v>
      </c>
      <c r="AQ57" s="347">
        <v>7.8</v>
      </c>
      <c r="AR57" s="348">
        <v>9.1999999999999993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898958</v>
      </c>
      <c r="AN58" s="352">
        <v>124492</v>
      </c>
      <c r="AO58" s="353">
        <v>10.6</v>
      </c>
      <c r="AP58" s="354">
        <v>71211</v>
      </c>
      <c r="AQ58" s="355">
        <v>15.7</v>
      </c>
      <c r="AR58" s="356">
        <v>-5.0999999999999996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1129770</v>
      </c>
      <c r="AN59" s="344">
        <v>159640</v>
      </c>
      <c r="AO59" s="345">
        <v>-22.4</v>
      </c>
      <c r="AP59" s="346">
        <v>122882</v>
      </c>
      <c r="AQ59" s="347">
        <v>-11.4</v>
      </c>
      <c r="AR59" s="348">
        <v>-11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761592</v>
      </c>
      <c r="AN60" s="352">
        <v>107615</v>
      </c>
      <c r="AO60" s="353">
        <v>-13.6</v>
      </c>
      <c r="AP60" s="354">
        <v>65785</v>
      </c>
      <c r="AQ60" s="355">
        <v>-7.6</v>
      </c>
      <c r="AR60" s="356">
        <v>-6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1581794</v>
      </c>
      <c r="AN61" s="359">
        <v>216398</v>
      </c>
      <c r="AO61" s="360">
        <v>0.7</v>
      </c>
      <c r="AP61" s="361">
        <v>127370</v>
      </c>
      <c r="AQ61" s="362">
        <v>1.1000000000000001</v>
      </c>
      <c r="AR61" s="348">
        <v>-0.4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984821</v>
      </c>
      <c r="AN62" s="352">
        <v>134810</v>
      </c>
      <c r="AO62" s="353">
        <v>1.1000000000000001</v>
      </c>
      <c r="AP62" s="354">
        <v>63684</v>
      </c>
      <c r="AQ62" s="355">
        <v>1.5</v>
      </c>
      <c r="AR62" s="356">
        <v>-0.4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AfdZfptjnWRKxYiRL9YKspcniicP22XjVHVmYIo59pTiQ/TrR0VxA9NHBhkajgYUIg/7nNgbf+WU9JL0CVQlWg==" saltValue="NpGH2V6zy2Dj9wyLo6Fc9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ouUOu57MZ2sZUzHS1B0BAIhRXjZDRau5n2B4JJluazU4CcGoMMRxQNU7YkQhP4E+Z4XZtemgWvzCV9pOBGJCg==" saltValue="3VHmLtExvBLzBf7+cqY9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ozVVinMhjORZsmKUk7faLZAutjBLRXFR3yJGWXBSqOP/fUh6848AW1Ei+fNIogwSriW1gQMe8QR5LGGl2eSrw==" saltValue="X/dHPVSqbq46vArFyhuv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174" t="s">
        <v>3</v>
      </c>
      <c r="D47" s="1174"/>
      <c r="E47" s="1175"/>
      <c r="F47" s="11">
        <v>36.1</v>
      </c>
      <c r="G47" s="12">
        <v>35.54</v>
      </c>
      <c r="H47" s="12">
        <v>34.94</v>
      </c>
      <c r="I47" s="12">
        <v>33.549999999999997</v>
      </c>
      <c r="J47" s="13">
        <v>31.55</v>
      </c>
    </row>
    <row r="48" spans="2:10" ht="57.75" customHeight="1">
      <c r="B48" s="14"/>
      <c r="C48" s="1176" t="s">
        <v>4</v>
      </c>
      <c r="D48" s="1176"/>
      <c r="E48" s="1177"/>
      <c r="F48" s="15">
        <v>8.5299999999999994</v>
      </c>
      <c r="G48" s="16">
        <v>2.88</v>
      </c>
      <c r="H48" s="16">
        <v>2.21</v>
      </c>
      <c r="I48" s="16">
        <v>2.59</v>
      </c>
      <c r="J48" s="17">
        <v>2.66</v>
      </c>
    </row>
    <row r="49" spans="2:10" ht="57.75" customHeight="1" thickBot="1">
      <c r="B49" s="18"/>
      <c r="C49" s="1178" t="s">
        <v>5</v>
      </c>
      <c r="D49" s="1178"/>
      <c r="E49" s="1179"/>
      <c r="F49" s="19">
        <v>0.49</v>
      </c>
      <c r="G49" s="20" t="s">
        <v>566</v>
      </c>
      <c r="H49" s="20" t="s">
        <v>567</v>
      </c>
      <c r="I49" s="20" t="s">
        <v>568</v>
      </c>
      <c r="J49" s="21" t="s">
        <v>569</v>
      </c>
    </row>
    <row r="50" spans="2:10" ht="13.5" customHeight="1"/>
    <row r="51" spans="2:10" ht="13.5" hidden="1" customHeight="1"/>
    <row r="52" spans="2:10" ht="13.5" hidden="1" customHeight="1"/>
    <row r="53" spans="2:10" ht="13.5" hidden="1" customHeight="1"/>
  </sheetData>
  <sheetProtection algorithmName="SHA-512" hashValue="3px7TVRl8B6RnEEFEykE68JL5ewTHA0x7X0sP3QYr/OGFdoP6F6cZQ22GTbUWTklNTEgKdXXLcfcSzHgACkUDA==" saltValue="AJ7azSZV8iu1FGe3YKbg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186" t="s">
        <v>570</v>
      </c>
      <c r="D34" s="1186"/>
      <c r="E34" s="1187"/>
      <c r="F34" s="32">
        <v>13.46</v>
      </c>
      <c r="G34" s="33">
        <v>13.56</v>
      </c>
      <c r="H34" s="33">
        <v>13.7</v>
      </c>
      <c r="I34" s="33">
        <v>14.47</v>
      </c>
      <c r="J34" s="34">
        <v>13.96</v>
      </c>
      <c r="K34" s="22"/>
      <c r="L34" s="22"/>
      <c r="M34" s="22"/>
      <c r="N34" s="22"/>
      <c r="O34" s="22"/>
      <c r="P34" s="22"/>
    </row>
    <row r="35" spans="1:16" ht="39" customHeight="1">
      <c r="A35" s="22"/>
      <c r="B35" s="35"/>
      <c r="C35" s="1180" t="s">
        <v>571</v>
      </c>
      <c r="D35" s="1181"/>
      <c r="E35" s="1182"/>
      <c r="F35" s="36">
        <v>8.4700000000000006</v>
      </c>
      <c r="G35" s="37">
        <v>2.85</v>
      </c>
      <c r="H35" s="37">
        <v>2.1800000000000002</v>
      </c>
      <c r="I35" s="37">
        <v>2.5499999999999998</v>
      </c>
      <c r="J35" s="38">
        <v>2.62</v>
      </c>
      <c r="K35" s="22"/>
      <c r="L35" s="22"/>
      <c r="M35" s="22"/>
      <c r="N35" s="22"/>
      <c r="O35" s="22"/>
      <c r="P35" s="22"/>
    </row>
    <row r="36" spans="1:16" ht="39" customHeight="1">
      <c r="A36" s="22"/>
      <c r="B36" s="35"/>
      <c r="C36" s="1180" t="s">
        <v>572</v>
      </c>
      <c r="D36" s="1181"/>
      <c r="E36" s="1182"/>
      <c r="F36" s="36">
        <v>1.75</v>
      </c>
      <c r="G36" s="37">
        <v>1.42</v>
      </c>
      <c r="H36" s="37">
        <v>1.63</v>
      </c>
      <c r="I36" s="37">
        <v>2.06</v>
      </c>
      <c r="J36" s="38">
        <v>2.36</v>
      </c>
      <c r="K36" s="22"/>
      <c r="L36" s="22"/>
      <c r="M36" s="22"/>
      <c r="N36" s="22"/>
      <c r="O36" s="22"/>
      <c r="P36" s="22"/>
    </row>
    <row r="37" spans="1:16" ht="39" customHeight="1">
      <c r="A37" s="22"/>
      <c r="B37" s="35"/>
      <c r="C37" s="1180" t="s">
        <v>573</v>
      </c>
      <c r="D37" s="1181"/>
      <c r="E37" s="1182"/>
      <c r="F37" s="36">
        <v>0.23</v>
      </c>
      <c r="G37" s="37">
        <v>0.25</v>
      </c>
      <c r="H37" s="37">
        <v>0.25</v>
      </c>
      <c r="I37" s="37">
        <v>0.28000000000000003</v>
      </c>
      <c r="J37" s="38">
        <v>0.31</v>
      </c>
      <c r="K37" s="22"/>
      <c r="L37" s="22"/>
      <c r="M37" s="22"/>
      <c r="N37" s="22"/>
      <c r="O37" s="22"/>
      <c r="P37" s="22"/>
    </row>
    <row r="38" spans="1:16" ht="39" customHeight="1">
      <c r="A38" s="22"/>
      <c r="B38" s="35"/>
      <c r="C38" s="1180" t="s">
        <v>574</v>
      </c>
      <c r="D38" s="1181"/>
      <c r="E38" s="1182"/>
      <c r="F38" s="36">
        <v>0.03</v>
      </c>
      <c r="G38" s="37">
        <v>0.04</v>
      </c>
      <c r="H38" s="37">
        <v>0.03</v>
      </c>
      <c r="I38" s="37">
        <v>0.04</v>
      </c>
      <c r="J38" s="38">
        <v>0.09</v>
      </c>
      <c r="K38" s="22"/>
      <c r="L38" s="22"/>
      <c r="M38" s="22"/>
      <c r="N38" s="22"/>
      <c r="O38" s="22"/>
      <c r="P38" s="22"/>
    </row>
    <row r="39" spans="1:16" ht="39" customHeight="1">
      <c r="A39" s="22"/>
      <c r="B39" s="35"/>
      <c r="C39" s="1180" t="s">
        <v>575</v>
      </c>
      <c r="D39" s="1181"/>
      <c r="E39" s="1182"/>
      <c r="F39" s="36">
        <v>0.12</v>
      </c>
      <c r="G39" s="37">
        <v>0.12</v>
      </c>
      <c r="H39" s="37">
        <v>0.08</v>
      </c>
      <c r="I39" s="37">
        <v>0.08</v>
      </c>
      <c r="J39" s="38">
        <v>0.05</v>
      </c>
      <c r="K39" s="22"/>
      <c r="L39" s="22"/>
      <c r="M39" s="22"/>
      <c r="N39" s="22"/>
      <c r="O39" s="22"/>
      <c r="P39" s="22"/>
    </row>
    <row r="40" spans="1:16" ht="39" customHeight="1">
      <c r="A40" s="22"/>
      <c r="B40" s="35"/>
      <c r="C40" s="1180" t="s">
        <v>576</v>
      </c>
      <c r="D40" s="1181"/>
      <c r="E40" s="1182"/>
      <c r="F40" s="36">
        <v>0.01</v>
      </c>
      <c r="G40" s="37">
        <v>0.03</v>
      </c>
      <c r="H40" s="37">
        <v>0.02</v>
      </c>
      <c r="I40" s="37">
        <v>0.02</v>
      </c>
      <c r="J40" s="38">
        <v>0.04</v>
      </c>
      <c r="K40" s="22"/>
      <c r="L40" s="22"/>
      <c r="M40" s="22"/>
      <c r="N40" s="22"/>
      <c r="O40" s="22"/>
      <c r="P40" s="22"/>
    </row>
    <row r="41" spans="1:16" ht="39" customHeight="1">
      <c r="A41" s="22"/>
      <c r="B41" s="35"/>
      <c r="C41" s="1180" t="s">
        <v>577</v>
      </c>
      <c r="D41" s="1181"/>
      <c r="E41" s="1182"/>
      <c r="F41" s="36">
        <v>0.01</v>
      </c>
      <c r="G41" s="37">
        <v>0.03</v>
      </c>
      <c r="H41" s="37">
        <v>0.01</v>
      </c>
      <c r="I41" s="37">
        <v>0.01</v>
      </c>
      <c r="J41" s="38">
        <v>0.03</v>
      </c>
      <c r="K41" s="22"/>
      <c r="L41" s="22"/>
      <c r="M41" s="22"/>
      <c r="N41" s="22"/>
      <c r="O41" s="22"/>
      <c r="P41" s="22"/>
    </row>
    <row r="42" spans="1:16" ht="39" customHeight="1">
      <c r="A42" s="22"/>
      <c r="B42" s="39"/>
      <c r="C42" s="1180" t="s">
        <v>578</v>
      </c>
      <c r="D42" s="1181"/>
      <c r="E42" s="1182"/>
      <c r="F42" s="36" t="s">
        <v>518</v>
      </c>
      <c r="G42" s="37" t="s">
        <v>518</v>
      </c>
      <c r="H42" s="37" t="s">
        <v>518</v>
      </c>
      <c r="I42" s="37" t="s">
        <v>518</v>
      </c>
      <c r="J42" s="38" t="s">
        <v>518</v>
      </c>
      <c r="K42" s="22"/>
      <c r="L42" s="22"/>
      <c r="M42" s="22"/>
      <c r="N42" s="22"/>
      <c r="O42" s="22"/>
      <c r="P42" s="22"/>
    </row>
    <row r="43" spans="1:16" ht="39" customHeight="1" thickBot="1">
      <c r="A43" s="22"/>
      <c r="B43" s="40"/>
      <c r="C43" s="1183" t="s">
        <v>579</v>
      </c>
      <c r="D43" s="1184"/>
      <c r="E43" s="1185"/>
      <c r="F43" s="41">
        <v>0.16</v>
      </c>
      <c r="G43" s="42">
        <v>0.13</v>
      </c>
      <c r="H43" s="42">
        <v>0.19</v>
      </c>
      <c r="I43" s="42">
        <v>0.37</v>
      </c>
      <c r="J43" s="43">
        <v>0.15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nv0ncucK4x9fFaD+LDNdQr1ZaaL8VAyRzY5kr3o0HJWEOtiGY3KBitXK9TupfzStf7Ew/bVsr/OmfApzC/6xg==" saltValue="RM/JJSQno0DOhiyqBX1H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H1" sqref="H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196" t="s">
        <v>10</v>
      </c>
      <c r="C45" s="1197"/>
      <c r="D45" s="58"/>
      <c r="E45" s="1202" t="s">
        <v>11</v>
      </c>
      <c r="F45" s="1202"/>
      <c r="G45" s="1202"/>
      <c r="H45" s="1202"/>
      <c r="I45" s="1202"/>
      <c r="J45" s="1203"/>
      <c r="K45" s="59">
        <v>1116</v>
      </c>
      <c r="L45" s="60">
        <v>1134</v>
      </c>
      <c r="M45" s="60">
        <v>1184</v>
      </c>
      <c r="N45" s="60">
        <v>1183</v>
      </c>
      <c r="O45" s="61">
        <v>1190</v>
      </c>
      <c r="P45" s="48"/>
      <c r="Q45" s="48"/>
      <c r="R45" s="48"/>
      <c r="S45" s="48"/>
      <c r="T45" s="48"/>
      <c r="U45" s="48"/>
    </row>
    <row r="46" spans="1:21" ht="30.75" customHeight="1">
      <c r="A46" s="48"/>
      <c r="B46" s="1198"/>
      <c r="C46" s="1199"/>
      <c r="D46" s="62"/>
      <c r="E46" s="1190" t="s">
        <v>12</v>
      </c>
      <c r="F46" s="1190"/>
      <c r="G46" s="1190"/>
      <c r="H46" s="1190"/>
      <c r="I46" s="1190"/>
      <c r="J46" s="1191"/>
      <c r="K46" s="63" t="s">
        <v>518</v>
      </c>
      <c r="L46" s="64" t="s">
        <v>518</v>
      </c>
      <c r="M46" s="64" t="s">
        <v>518</v>
      </c>
      <c r="N46" s="64" t="s">
        <v>518</v>
      </c>
      <c r="O46" s="65" t="s">
        <v>518</v>
      </c>
      <c r="P46" s="48"/>
      <c r="Q46" s="48"/>
      <c r="R46" s="48"/>
      <c r="S46" s="48"/>
      <c r="T46" s="48"/>
      <c r="U46" s="48"/>
    </row>
    <row r="47" spans="1:21" ht="30.75" customHeight="1">
      <c r="A47" s="48"/>
      <c r="B47" s="1198"/>
      <c r="C47" s="1199"/>
      <c r="D47" s="62"/>
      <c r="E47" s="1190" t="s">
        <v>13</v>
      </c>
      <c r="F47" s="1190"/>
      <c r="G47" s="1190"/>
      <c r="H47" s="1190"/>
      <c r="I47" s="1190"/>
      <c r="J47" s="1191"/>
      <c r="K47" s="63" t="s">
        <v>518</v>
      </c>
      <c r="L47" s="64" t="s">
        <v>518</v>
      </c>
      <c r="M47" s="64" t="s">
        <v>518</v>
      </c>
      <c r="N47" s="64" t="s">
        <v>518</v>
      </c>
      <c r="O47" s="65" t="s">
        <v>518</v>
      </c>
      <c r="P47" s="48"/>
      <c r="Q47" s="48"/>
      <c r="R47" s="48"/>
      <c r="S47" s="48"/>
      <c r="T47" s="48"/>
      <c r="U47" s="48"/>
    </row>
    <row r="48" spans="1:21" ht="30.75" customHeight="1">
      <c r="A48" s="48"/>
      <c r="B48" s="1198"/>
      <c r="C48" s="1199"/>
      <c r="D48" s="62"/>
      <c r="E48" s="1190" t="s">
        <v>14</v>
      </c>
      <c r="F48" s="1190"/>
      <c r="G48" s="1190"/>
      <c r="H48" s="1190"/>
      <c r="I48" s="1190"/>
      <c r="J48" s="1191"/>
      <c r="K48" s="63">
        <v>277</v>
      </c>
      <c r="L48" s="64">
        <v>283</v>
      </c>
      <c r="M48" s="64">
        <v>254</v>
      </c>
      <c r="N48" s="64">
        <v>239</v>
      </c>
      <c r="O48" s="65">
        <v>253</v>
      </c>
      <c r="P48" s="48"/>
      <c r="Q48" s="48"/>
      <c r="R48" s="48"/>
      <c r="S48" s="48"/>
      <c r="T48" s="48"/>
      <c r="U48" s="48"/>
    </row>
    <row r="49" spans="1:21" ht="30.75" customHeight="1">
      <c r="A49" s="48"/>
      <c r="B49" s="1198"/>
      <c r="C49" s="1199"/>
      <c r="D49" s="62"/>
      <c r="E49" s="1190" t="s">
        <v>15</v>
      </c>
      <c r="F49" s="1190"/>
      <c r="G49" s="1190"/>
      <c r="H49" s="1190"/>
      <c r="I49" s="1190"/>
      <c r="J49" s="1191"/>
      <c r="K49" s="63" t="s">
        <v>518</v>
      </c>
      <c r="L49" s="64" t="s">
        <v>518</v>
      </c>
      <c r="M49" s="64" t="s">
        <v>518</v>
      </c>
      <c r="N49" s="64" t="s">
        <v>518</v>
      </c>
      <c r="O49" s="65" t="s">
        <v>518</v>
      </c>
      <c r="P49" s="48"/>
      <c r="Q49" s="48"/>
      <c r="R49" s="48"/>
      <c r="S49" s="48"/>
      <c r="T49" s="48"/>
      <c r="U49" s="48"/>
    </row>
    <row r="50" spans="1:21" ht="30.75" customHeight="1">
      <c r="A50" s="48"/>
      <c r="B50" s="1198"/>
      <c r="C50" s="1199"/>
      <c r="D50" s="62"/>
      <c r="E50" s="1190" t="s">
        <v>16</v>
      </c>
      <c r="F50" s="1190"/>
      <c r="G50" s="1190"/>
      <c r="H50" s="1190"/>
      <c r="I50" s="1190"/>
      <c r="J50" s="1191"/>
      <c r="K50" s="63" t="s">
        <v>518</v>
      </c>
      <c r="L50" s="64" t="s">
        <v>518</v>
      </c>
      <c r="M50" s="64" t="s">
        <v>518</v>
      </c>
      <c r="N50" s="64" t="s">
        <v>518</v>
      </c>
      <c r="O50" s="65" t="s">
        <v>518</v>
      </c>
      <c r="P50" s="48"/>
      <c r="Q50" s="48"/>
      <c r="R50" s="48"/>
      <c r="S50" s="48"/>
      <c r="T50" s="48"/>
      <c r="U50" s="48"/>
    </row>
    <row r="51" spans="1:21" ht="30.75" customHeight="1">
      <c r="A51" s="48"/>
      <c r="B51" s="1200"/>
      <c r="C51" s="1201"/>
      <c r="D51" s="66"/>
      <c r="E51" s="1190" t="s">
        <v>17</v>
      </c>
      <c r="F51" s="1190"/>
      <c r="G51" s="1190"/>
      <c r="H51" s="1190"/>
      <c r="I51" s="1190"/>
      <c r="J51" s="1191"/>
      <c r="K51" s="63" t="s">
        <v>518</v>
      </c>
      <c r="L51" s="64" t="s">
        <v>518</v>
      </c>
      <c r="M51" s="64" t="s">
        <v>518</v>
      </c>
      <c r="N51" s="64" t="s">
        <v>518</v>
      </c>
      <c r="O51" s="65" t="s">
        <v>518</v>
      </c>
      <c r="P51" s="48"/>
      <c r="Q51" s="48"/>
      <c r="R51" s="48"/>
      <c r="S51" s="48"/>
      <c r="T51" s="48"/>
      <c r="U51" s="48"/>
    </row>
    <row r="52" spans="1:21" ht="30.75" customHeight="1">
      <c r="A52" s="48"/>
      <c r="B52" s="1188" t="s">
        <v>18</v>
      </c>
      <c r="C52" s="1189"/>
      <c r="D52" s="66"/>
      <c r="E52" s="1190" t="s">
        <v>19</v>
      </c>
      <c r="F52" s="1190"/>
      <c r="G52" s="1190"/>
      <c r="H52" s="1190"/>
      <c r="I52" s="1190"/>
      <c r="J52" s="1191"/>
      <c r="K52" s="63">
        <v>1046</v>
      </c>
      <c r="L52" s="64">
        <v>1116</v>
      </c>
      <c r="M52" s="64">
        <v>1114</v>
      </c>
      <c r="N52" s="64">
        <v>1071</v>
      </c>
      <c r="O52" s="65">
        <v>1087</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347</v>
      </c>
      <c r="L53" s="69">
        <v>301</v>
      </c>
      <c r="M53" s="69">
        <v>324</v>
      </c>
      <c r="N53" s="69">
        <v>351</v>
      </c>
      <c r="O53" s="70">
        <v>356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Wo2KesZ0g7T8lEYs5vcel1W5UWM67GU4W/IwkreOn8F8l93WITSg71xRslo8mZyaElt9CyPdw3YAQVM6eQ54A==" saltValue="qP41YpwJVOyL85TeF9/9O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561</v>
      </c>
      <c r="J40" s="79" t="s">
        <v>562</v>
      </c>
      <c r="K40" s="79" t="s">
        <v>563</v>
      </c>
      <c r="L40" s="79" t="s">
        <v>564</v>
      </c>
      <c r="M40" s="80" t="s">
        <v>565</v>
      </c>
    </row>
    <row r="41" spans="2:13" ht="27.75" customHeight="1">
      <c r="B41" s="1216" t="s">
        <v>23</v>
      </c>
      <c r="C41" s="1217"/>
      <c r="D41" s="81"/>
      <c r="E41" s="1218" t="s">
        <v>24</v>
      </c>
      <c r="F41" s="1218"/>
      <c r="G41" s="1218"/>
      <c r="H41" s="1219"/>
      <c r="I41" s="82">
        <v>11301</v>
      </c>
      <c r="J41" s="83">
        <v>11611</v>
      </c>
      <c r="K41" s="83">
        <v>11325</v>
      </c>
      <c r="L41" s="83">
        <v>11230</v>
      </c>
      <c r="M41" s="84">
        <v>10902</v>
      </c>
    </row>
    <row r="42" spans="2:13" ht="27.75" customHeight="1">
      <c r="B42" s="1206"/>
      <c r="C42" s="1207"/>
      <c r="D42" s="85"/>
      <c r="E42" s="1210" t="s">
        <v>25</v>
      </c>
      <c r="F42" s="1210"/>
      <c r="G42" s="1210"/>
      <c r="H42" s="1211"/>
      <c r="I42" s="86" t="s">
        <v>518</v>
      </c>
      <c r="J42" s="87" t="s">
        <v>518</v>
      </c>
      <c r="K42" s="87" t="s">
        <v>518</v>
      </c>
      <c r="L42" s="87" t="s">
        <v>518</v>
      </c>
      <c r="M42" s="88" t="s">
        <v>518</v>
      </c>
    </row>
    <row r="43" spans="2:13" ht="27.75" customHeight="1">
      <c r="B43" s="1206"/>
      <c r="C43" s="1207"/>
      <c r="D43" s="85"/>
      <c r="E43" s="1210" t="s">
        <v>26</v>
      </c>
      <c r="F43" s="1210"/>
      <c r="G43" s="1210"/>
      <c r="H43" s="1211"/>
      <c r="I43" s="86">
        <v>2574</v>
      </c>
      <c r="J43" s="87">
        <v>2418</v>
      </c>
      <c r="K43" s="87">
        <v>2418</v>
      </c>
      <c r="L43" s="87">
        <v>2380</v>
      </c>
      <c r="M43" s="88">
        <v>2331</v>
      </c>
    </row>
    <row r="44" spans="2:13" ht="27.75" customHeight="1">
      <c r="B44" s="1206"/>
      <c r="C44" s="1207"/>
      <c r="D44" s="85"/>
      <c r="E44" s="1210" t="s">
        <v>27</v>
      </c>
      <c r="F44" s="1210"/>
      <c r="G44" s="1210"/>
      <c r="H44" s="1211"/>
      <c r="I44" s="86" t="s">
        <v>518</v>
      </c>
      <c r="J44" s="87" t="s">
        <v>518</v>
      </c>
      <c r="K44" s="87" t="s">
        <v>518</v>
      </c>
      <c r="L44" s="87" t="s">
        <v>518</v>
      </c>
      <c r="M44" s="88" t="s">
        <v>518</v>
      </c>
    </row>
    <row r="45" spans="2:13" ht="27.75" customHeight="1">
      <c r="B45" s="1206"/>
      <c r="C45" s="1207"/>
      <c r="D45" s="85"/>
      <c r="E45" s="1210" t="s">
        <v>28</v>
      </c>
      <c r="F45" s="1210"/>
      <c r="G45" s="1210"/>
      <c r="H45" s="1211"/>
      <c r="I45" s="86">
        <v>851</v>
      </c>
      <c r="J45" s="87">
        <v>752</v>
      </c>
      <c r="K45" s="87">
        <v>651</v>
      </c>
      <c r="L45" s="87">
        <v>641</v>
      </c>
      <c r="M45" s="88">
        <v>584</v>
      </c>
    </row>
    <row r="46" spans="2:13" ht="27.75" customHeight="1">
      <c r="B46" s="1206"/>
      <c r="C46" s="1207"/>
      <c r="D46" s="89"/>
      <c r="E46" s="1210" t="s">
        <v>29</v>
      </c>
      <c r="F46" s="1210"/>
      <c r="G46" s="1210"/>
      <c r="H46" s="1211"/>
      <c r="I46" s="86" t="s">
        <v>518</v>
      </c>
      <c r="J46" s="87" t="s">
        <v>518</v>
      </c>
      <c r="K46" s="87" t="s">
        <v>518</v>
      </c>
      <c r="L46" s="87" t="s">
        <v>518</v>
      </c>
      <c r="M46" s="88" t="s">
        <v>518</v>
      </c>
    </row>
    <row r="47" spans="2:13" ht="27.75" customHeight="1">
      <c r="B47" s="1206"/>
      <c r="C47" s="1207"/>
      <c r="D47" s="90"/>
      <c r="E47" s="1220" t="s">
        <v>30</v>
      </c>
      <c r="F47" s="1221"/>
      <c r="G47" s="1221"/>
      <c r="H47" s="1222"/>
      <c r="I47" s="86" t="s">
        <v>518</v>
      </c>
      <c r="J47" s="87" t="s">
        <v>518</v>
      </c>
      <c r="K47" s="87" t="s">
        <v>518</v>
      </c>
      <c r="L47" s="87" t="s">
        <v>518</v>
      </c>
      <c r="M47" s="88" t="s">
        <v>518</v>
      </c>
    </row>
    <row r="48" spans="2:13" ht="27.75" customHeight="1">
      <c r="B48" s="1206"/>
      <c r="C48" s="1207"/>
      <c r="D48" s="85"/>
      <c r="E48" s="1210" t="s">
        <v>31</v>
      </c>
      <c r="F48" s="1210"/>
      <c r="G48" s="1210"/>
      <c r="H48" s="1211"/>
      <c r="I48" s="86" t="s">
        <v>518</v>
      </c>
      <c r="J48" s="87" t="s">
        <v>518</v>
      </c>
      <c r="K48" s="87" t="s">
        <v>518</v>
      </c>
      <c r="L48" s="87" t="s">
        <v>518</v>
      </c>
      <c r="M48" s="88" t="s">
        <v>518</v>
      </c>
    </row>
    <row r="49" spans="2:13" ht="27.75" customHeight="1">
      <c r="B49" s="1208"/>
      <c r="C49" s="1209"/>
      <c r="D49" s="85"/>
      <c r="E49" s="1210" t="s">
        <v>32</v>
      </c>
      <c r="F49" s="1210"/>
      <c r="G49" s="1210"/>
      <c r="H49" s="1211"/>
      <c r="I49" s="86" t="s">
        <v>518</v>
      </c>
      <c r="J49" s="87" t="s">
        <v>518</v>
      </c>
      <c r="K49" s="87" t="s">
        <v>518</v>
      </c>
      <c r="L49" s="87" t="s">
        <v>518</v>
      </c>
      <c r="M49" s="88" t="s">
        <v>518</v>
      </c>
    </row>
    <row r="50" spans="2:13" ht="27.75" customHeight="1">
      <c r="B50" s="1204" t="s">
        <v>33</v>
      </c>
      <c r="C50" s="1205"/>
      <c r="D50" s="91"/>
      <c r="E50" s="1210" t="s">
        <v>34</v>
      </c>
      <c r="F50" s="1210"/>
      <c r="G50" s="1210"/>
      <c r="H50" s="1211"/>
      <c r="I50" s="86">
        <v>3234</v>
      </c>
      <c r="J50" s="87">
        <v>3275</v>
      </c>
      <c r="K50" s="87">
        <v>3318</v>
      </c>
      <c r="L50" s="87">
        <v>3175</v>
      </c>
      <c r="M50" s="88">
        <v>3084</v>
      </c>
    </row>
    <row r="51" spans="2:13" ht="27.75" customHeight="1">
      <c r="B51" s="1206"/>
      <c r="C51" s="1207"/>
      <c r="D51" s="85"/>
      <c r="E51" s="1210" t="s">
        <v>35</v>
      </c>
      <c r="F51" s="1210"/>
      <c r="G51" s="1210"/>
      <c r="H51" s="1211"/>
      <c r="I51" s="86">
        <v>1672</v>
      </c>
      <c r="J51" s="87">
        <v>1594</v>
      </c>
      <c r="K51" s="87">
        <v>1508</v>
      </c>
      <c r="L51" s="87">
        <v>1420</v>
      </c>
      <c r="M51" s="88">
        <v>1342</v>
      </c>
    </row>
    <row r="52" spans="2:13" ht="27.75" customHeight="1">
      <c r="B52" s="1208"/>
      <c r="C52" s="1209"/>
      <c r="D52" s="85"/>
      <c r="E52" s="1210" t="s">
        <v>36</v>
      </c>
      <c r="F52" s="1210"/>
      <c r="G52" s="1210"/>
      <c r="H52" s="1211"/>
      <c r="I52" s="86">
        <v>8971</v>
      </c>
      <c r="J52" s="87">
        <v>9023</v>
      </c>
      <c r="K52" s="87">
        <v>8737</v>
      </c>
      <c r="L52" s="87">
        <v>8762</v>
      </c>
      <c r="M52" s="88">
        <v>8524</v>
      </c>
    </row>
    <row r="53" spans="2:13" ht="27.75" customHeight="1" thickBot="1">
      <c r="B53" s="1212" t="s">
        <v>37</v>
      </c>
      <c r="C53" s="1213"/>
      <c r="D53" s="92"/>
      <c r="E53" s="1214" t="s">
        <v>38</v>
      </c>
      <c r="F53" s="1214"/>
      <c r="G53" s="1214"/>
      <c r="H53" s="1215"/>
      <c r="I53" s="93">
        <v>849</v>
      </c>
      <c r="J53" s="94">
        <v>889</v>
      </c>
      <c r="K53" s="94">
        <v>831</v>
      </c>
      <c r="L53" s="94">
        <v>893</v>
      </c>
      <c r="M53" s="95">
        <v>867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eFw7fN3qXg3Pn0rBK1KUflIx/cz8SC1NTqGZDGhGpawlc7GVIhSQ00ZUcH0UrHULsLnwBAd88Vw3sU4e/OPAQ==" saltValue="anGFQsw2kO25HsWJl+y3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9" zoomScale="70" zoomScaleNormal="70" zoomScaleSheetLayoutView="100" workbookViewId="0">
      <selection activeCell="AM8" sqref="AM8:AT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563</v>
      </c>
      <c r="G54" s="104" t="s">
        <v>564</v>
      </c>
      <c r="H54" s="105" t="s">
        <v>565</v>
      </c>
    </row>
    <row r="55" spans="2:8" ht="52.5" customHeight="1">
      <c r="B55" s="106"/>
      <c r="C55" s="1231" t="s">
        <v>41</v>
      </c>
      <c r="D55" s="1231"/>
      <c r="E55" s="1232"/>
      <c r="F55" s="107">
        <v>1503</v>
      </c>
      <c r="G55" s="107">
        <v>1403</v>
      </c>
      <c r="H55" s="108">
        <v>1303</v>
      </c>
    </row>
    <row r="56" spans="2:8" ht="52.5" customHeight="1">
      <c r="B56" s="109"/>
      <c r="C56" s="1233" t="s">
        <v>42</v>
      </c>
      <c r="D56" s="1233"/>
      <c r="E56" s="1234"/>
      <c r="F56" s="110">
        <v>690</v>
      </c>
      <c r="G56" s="110">
        <v>740</v>
      </c>
      <c r="H56" s="111">
        <v>790</v>
      </c>
    </row>
    <row r="57" spans="2:8" ht="53.25" customHeight="1">
      <c r="B57" s="109"/>
      <c r="C57" s="1235" t="s">
        <v>43</v>
      </c>
      <c r="D57" s="1235"/>
      <c r="E57" s="1236"/>
      <c r="F57" s="112">
        <v>708</v>
      </c>
      <c r="G57" s="112">
        <v>611</v>
      </c>
      <c r="H57" s="113">
        <v>665</v>
      </c>
    </row>
    <row r="58" spans="2:8" ht="45.75" customHeight="1">
      <c r="B58" s="114"/>
      <c r="C58" s="1223" t="s">
        <v>580</v>
      </c>
      <c r="D58" s="1224"/>
      <c r="E58" s="1225"/>
      <c r="F58" s="115">
        <v>605</v>
      </c>
      <c r="G58" s="115">
        <v>508</v>
      </c>
      <c r="H58" s="116">
        <v>461</v>
      </c>
    </row>
    <row r="59" spans="2:8" ht="45.75" customHeight="1">
      <c r="B59" s="114"/>
      <c r="C59" s="1223" t="s">
        <v>581</v>
      </c>
      <c r="D59" s="1224"/>
      <c r="E59" s="1225"/>
      <c r="F59" s="115" t="s">
        <v>584</v>
      </c>
      <c r="G59" s="115" t="s">
        <v>584</v>
      </c>
      <c r="H59" s="116">
        <v>100</v>
      </c>
    </row>
    <row r="60" spans="2:8" ht="45.75" customHeight="1">
      <c r="B60" s="114"/>
      <c r="C60" s="1223" t="s">
        <v>582</v>
      </c>
      <c r="D60" s="1224"/>
      <c r="E60" s="1225"/>
      <c r="F60" s="115">
        <v>52</v>
      </c>
      <c r="G60" s="115">
        <v>52</v>
      </c>
      <c r="H60" s="116">
        <v>52</v>
      </c>
    </row>
    <row r="61" spans="2:8" ht="45.75" customHeight="1">
      <c r="B61" s="114"/>
      <c r="C61" s="1223" t="s">
        <v>583</v>
      </c>
      <c r="D61" s="1224"/>
      <c r="E61" s="1225"/>
      <c r="F61" s="115">
        <v>51</v>
      </c>
      <c r="G61" s="115">
        <v>51</v>
      </c>
      <c r="H61" s="116">
        <v>51</v>
      </c>
    </row>
    <row r="62" spans="2:8" ht="45.75" customHeight="1" thickBot="1">
      <c r="B62" s="117"/>
      <c r="C62" s="1226"/>
      <c r="D62" s="1227"/>
      <c r="E62" s="1228"/>
      <c r="F62" s="118"/>
      <c r="G62" s="118"/>
      <c r="H62" s="119"/>
    </row>
    <row r="63" spans="2:8" ht="52.5" customHeight="1" thickBot="1">
      <c r="B63" s="120"/>
      <c r="C63" s="1229" t="s">
        <v>44</v>
      </c>
      <c r="D63" s="1229"/>
      <c r="E63" s="1230"/>
      <c r="F63" s="121">
        <v>2902</v>
      </c>
      <c r="G63" s="121">
        <v>2755</v>
      </c>
      <c r="H63" s="122">
        <v>2758</v>
      </c>
    </row>
    <row r="64" spans="2:8" ht="15" customHeight="1"/>
    <row r="65" ht="0" hidden="1" customHeight="1"/>
    <row r="66" ht="0" hidden="1" customHeight="1"/>
  </sheetData>
  <sheetProtection algorithmName="SHA-512" hashValue="VfEfleL8Xwahb597sRpY/iOA5mtQMoHq9723yEm9LEbU70VO5jmwPhIqZcoDd1DuumxBAySwhnCD2J2LqAbt0g==" saltValue="ufIMfzWDiaPqRjgeNTVo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2" zoomScale="85" zoomScaleNormal="85" zoomScaleSheetLayoutView="55" workbookViewId="0">
      <selection activeCell="AN43" sqref="AN43:DC47"/>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602</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603</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604</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605</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561</v>
      </c>
      <c r="BQ50" s="1271"/>
      <c r="BR50" s="1271"/>
      <c r="BS50" s="1271"/>
      <c r="BT50" s="1271"/>
      <c r="BU50" s="1271"/>
      <c r="BV50" s="1271"/>
      <c r="BW50" s="1271"/>
      <c r="BX50" s="1271" t="s">
        <v>562</v>
      </c>
      <c r="BY50" s="1271"/>
      <c r="BZ50" s="1271"/>
      <c r="CA50" s="1271"/>
      <c r="CB50" s="1271"/>
      <c r="CC50" s="1271"/>
      <c r="CD50" s="1271"/>
      <c r="CE50" s="1271"/>
      <c r="CF50" s="1271" t="s">
        <v>563</v>
      </c>
      <c r="CG50" s="1271"/>
      <c r="CH50" s="1271"/>
      <c r="CI50" s="1271"/>
      <c r="CJ50" s="1271"/>
      <c r="CK50" s="1271"/>
      <c r="CL50" s="1271"/>
      <c r="CM50" s="1271"/>
      <c r="CN50" s="1271" t="s">
        <v>564</v>
      </c>
      <c r="CO50" s="1271"/>
      <c r="CP50" s="1271"/>
      <c r="CQ50" s="1271"/>
      <c r="CR50" s="1271"/>
      <c r="CS50" s="1271"/>
      <c r="CT50" s="1271"/>
      <c r="CU50" s="1271"/>
      <c r="CV50" s="1271" t="s">
        <v>565</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606</v>
      </c>
      <c r="AO51" s="1275"/>
      <c r="AP51" s="1275"/>
      <c r="AQ51" s="1275"/>
      <c r="AR51" s="1275"/>
      <c r="AS51" s="1275"/>
      <c r="AT51" s="1275"/>
      <c r="AU51" s="1275"/>
      <c r="AV51" s="1275"/>
      <c r="AW51" s="1275"/>
      <c r="AX51" s="1275"/>
      <c r="AY51" s="1275"/>
      <c r="AZ51" s="1275"/>
      <c r="BA51" s="1275"/>
      <c r="BB51" s="1275" t="s">
        <v>607</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25.2</v>
      </c>
      <c r="CG51" s="1277"/>
      <c r="CH51" s="1277"/>
      <c r="CI51" s="1277"/>
      <c r="CJ51" s="1277"/>
      <c r="CK51" s="1277"/>
      <c r="CL51" s="1277"/>
      <c r="CM51" s="1277"/>
      <c r="CN51" s="1277">
        <v>27.8</v>
      </c>
      <c r="CO51" s="1277"/>
      <c r="CP51" s="1277"/>
      <c r="CQ51" s="1277"/>
      <c r="CR51" s="1277"/>
      <c r="CS51" s="1277"/>
      <c r="CT51" s="1277"/>
      <c r="CU51" s="1277"/>
      <c r="CV51" s="1276"/>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608</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53.5</v>
      </c>
      <c r="CG53" s="1277"/>
      <c r="CH53" s="1277"/>
      <c r="CI53" s="1277"/>
      <c r="CJ53" s="1277"/>
      <c r="CK53" s="1277"/>
      <c r="CL53" s="1277"/>
      <c r="CM53" s="1277"/>
      <c r="CN53" s="1277">
        <v>56.8</v>
      </c>
      <c r="CO53" s="1277"/>
      <c r="CP53" s="1277"/>
      <c r="CQ53" s="1277"/>
      <c r="CR53" s="1277"/>
      <c r="CS53" s="1277"/>
      <c r="CT53" s="1277"/>
      <c r="CU53" s="1277"/>
      <c r="CV53" s="1276"/>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609</v>
      </c>
      <c r="AO55" s="1271"/>
      <c r="AP55" s="1271"/>
      <c r="AQ55" s="1271"/>
      <c r="AR55" s="1271"/>
      <c r="AS55" s="1271"/>
      <c r="AT55" s="1271"/>
      <c r="AU55" s="1271"/>
      <c r="AV55" s="1271"/>
      <c r="AW55" s="1271"/>
      <c r="AX55" s="1271"/>
      <c r="AY55" s="1271"/>
      <c r="AZ55" s="1271"/>
      <c r="BA55" s="1271"/>
      <c r="BB55" s="1275" t="s">
        <v>607</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0.8</v>
      </c>
      <c r="CG55" s="1277"/>
      <c r="CH55" s="1277"/>
      <c r="CI55" s="1277"/>
      <c r="CJ55" s="1277"/>
      <c r="CK55" s="1277"/>
      <c r="CL55" s="1277"/>
      <c r="CM55" s="1277"/>
      <c r="CN55" s="1277">
        <v>0</v>
      </c>
      <c r="CO55" s="1277"/>
      <c r="CP55" s="1277"/>
      <c r="CQ55" s="1277"/>
      <c r="CR55" s="1277"/>
      <c r="CS55" s="1277"/>
      <c r="CT55" s="1277"/>
      <c r="CU55" s="1277"/>
      <c r="CV55" s="1276"/>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608</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56.2</v>
      </c>
      <c r="CG57" s="1277"/>
      <c r="CH57" s="1277"/>
      <c r="CI57" s="1277"/>
      <c r="CJ57" s="1277"/>
      <c r="CK57" s="1277"/>
      <c r="CL57" s="1277"/>
      <c r="CM57" s="1277"/>
      <c r="CN57" s="1277">
        <v>58.6</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610</v>
      </c>
    </row>
    <row r="64" spans="1:109">
      <c r="B64" s="1246"/>
      <c r="G64" s="1253"/>
      <c r="I64" s="1287"/>
      <c r="J64" s="1287"/>
      <c r="K64" s="1287"/>
      <c r="L64" s="1287"/>
      <c r="M64" s="1287"/>
      <c r="N64" s="1288"/>
      <c r="AM64" s="1253"/>
      <c r="AN64" s="1253" t="s">
        <v>603</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611</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605</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561</v>
      </c>
      <c r="BQ72" s="1271"/>
      <c r="BR72" s="1271"/>
      <c r="BS72" s="1271"/>
      <c r="BT72" s="1271"/>
      <c r="BU72" s="1271"/>
      <c r="BV72" s="1271"/>
      <c r="BW72" s="1271"/>
      <c r="BX72" s="1271" t="s">
        <v>562</v>
      </c>
      <c r="BY72" s="1271"/>
      <c r="BZ72" s="1271"/>
      <c r="CA72" s="1271"/>
      <c r="CB72" s="1271"/>
      <c r="CC72" s="1271"/>
      <c r="CD72" s="1271"/>
      <c r="CE72" s="1271"/>
      <c r="CF72" s="1271" t="s">
        <v>563</v>
      </c>
      <c r="CG72" s="1271"/>
      <c r="CH72" s="1271"/>
      <c r="CI72" s="1271"/>
      <c r="CJ72" s="1271"/>
      <c r="CK72" s="1271"/>
      <c r="CL72" s="1271"/>
      <c r="CM72" s="1271"/>
      <c r="CN72" s="1271" t="s">
        <v>564</v>
      </c>
      <c r="CO72" s="1271"/>
      <c r="CP72" s="1271"/>
      <c r="CQ72" s="1271"/>
      <c r="CR72" s="1271"/>
      <c r="CS72" s="1271"/>
      <c r="CT72" s="1271"/>
      <c r="CU72" s="1271"/>
      <c r="CV72" s="1271" t="s">
        <v>565</v>
      </c>
      <c r="CW72" s="1271"/>
      <c r="CX72" s="1271"/>
      <c r="CY72" s="1271"/>
      <c r="CZ72" s="1271"/>
      <c r="DA72" s="1271"/>
      <c r="DB72" s="1271"/>
      <c r="DC72" s="1271"/>
    </row>
    <row r="73" spans="2:107">
      <c r="B73" s="1246"/>
      <c r="G73" s="1272"/>
      <c r="H73" s="1272"/>
      <c r="I73" s="1272"/>
      <c r="J73" s="1272"/>
      <c r="K73" s="1294"/>
      <c r="L73" s="1294"/>
      <c r="M73" s="1294"/>
      <c r="N73" s="1294"/>
      <c r="AM73" s="1264"/>
      <c r="AN73" s="1275" t="s">
        <v>606</v>
      </c>
      <c r="AO73" s="1275"/>
      <c r="AP73" s="1275"/>
      <c r="AQ73" s="1275"/>
      <c r="AR73" s="1275"/>
      <c r="AS73" s="1275"/>
      <c r="AT73" s="1275"/>
      <c r="AU73" s="1275"/>
      <c r="AV73" s="1275"/>
      <c r="AW73" s="1275"/>
      <c r="AX73" s="1275"/>
      <c r="AY73" s="1275"/>
      <c r="AZ73" s="1275"/>
      <c r="BA73" s="1275"/>
      <c r="BB73" s="1275" t="s">
        <v>607</v>
      </c>
      <c r="BC73" s="1275"/>
      <c r="BD73" s="1275"/>
      <c r="BE73" s="1275"/>
      <c r="BF73" s="1275"/>
      <c r="BG73" s="1275"/>
      <c r="BH73" s="1275"/>
      <c r="BI73" s="1275"/>
      <c r="BJ73" s="1275"/>
      <c r="BK73" s="1275"/>
      <c r="BL73" s="1275"/>
      <c r="BM73" s="1275"/>
      <c r="BN73" s="1275"/>
      <c r="BO73" s="1275"/>
      <c r="BP73" s="1277">
        <v>26.4</v>
      </c>
      <c r="BQ73" s="1277"/>
      <c r="BR73" s="1277"/>
      <c r="BS73" s="1277"/>
      <c r="BT73" s="1277"/>
      <c r="BU73" s="1277"/>
      <c r="BV73" s="1277"/>
      <c r="BW73" s="1277"/>
      <c r="BX73" s="1277">
        <v>27.6</v>
      </c>
      <c r="BY73" s="1277"/>
      <c r="BZ73" s="1277"/>
      <c r="CA73" s="1277"/>
      <c r="CB73" s="1277"/>
      <c r="CC73" s="1277"/>
      <c r="CD73" s="1277"/>
      <c r="CE73" s="1277"/>
      <c r="CF73" s="1277">
        <v>25.2</v>
      </c>
      <c r="CG73" s="1277"/>
      <c r="CH73" s="1277"/>
      <c r="CI73" s="1277"/>
      <c r="CJ73" s="1277"/>
      <c r="CK73" s="1277"/>
      <c r="CL73" s="1277"/>
      <c r="CM73" s="1277"/>
      <c r="CN73" s="1277">
        <v>27.8</v>
      </c>
      <c r="CO73" s="1277"/>
      <c r="CP73" s="1277"/>
      <c r="CQ73" s="1277"/>
      <c r="CR73" s="1277"/>
      <c r="CS73" s="1277"/>
      <c r="CT73" s="1277"/>
      <c r="CU73" s="1277"/>
      <c r="CV73" s="1277">
        <v>27.6</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612</v>
      </c>
      <c r="BC75" s="1275"/>
      <c r="BD75" s="1275"/>
      <c r="BE75" s="1275"/>
      <c r="BF75" s="1275"/>
      <c r="BG75" s="1275"/>
      <c r="BH75" s="1275"/>
      <c r="BI75" s="1275"/>
      <c r="BJ75" s="1275"/>
      <c r="BK75" s="1275"/>
      <c r="BL75" s="1275"/>
      <c r="BM75" s="1275"/>
      <c r="BN75" s="1275"/>
      <c r="BO75" s="1275"/>
      <c r="BP75" s="1277">
        <v>10.1</v>
      </c>
      <c r="BQ75" s="1277"/>
      <c r="BR75" s="1277"/>
      <c r="BS75" s="1277"/>
      <c r="BT75" s="1277"/>
      <c r="BU75" s="1277"/>
      <c r="BV75" s="1277"/>
      <c r="BW75" s="1277"/>
      <c r="BX75" s="1277">
        <v>10</v>
      </c>
      <c r="BY75" s="1277"/>
      <c r="BZ75" s="1277"/>
      <c r="CA75" s="1277"/>
      <c r="CB75" s="1277"/>
      <c r="CC75" s="1277"/>
      <c r="CD75" s="1277"/>
      <c r="CE75" s="1277"/>
      <c r="CF75" s="1277">
        <v>9.9</v>
      </c>
      <c r="CG75" s="1277"/>
      <c r="CH75" s="1277"/>
      <c r="CI75" s="1277"/>
      <c r="CJ75" s="1277"/>
      <c r="CK75" s="1277"/>
      <c r="CL75" s="1277"/>
      <c r="CM75" s="1277"/>
      <c r="CN75" s="1277">
        <v>10</v>
      </c>
      <c r="CO75" s="1277"/>
      <c r="CP75" s="1277"/>
      <c r="CQ75" s="1277"/>
      <c r="CR75" s="1277"/>
      <c r="CS75" s="1277"/>
      <c r="CT75" s="1277"/>
      <c r="CU75" s="1277"/>
      <c r="CV75" s="1277">
        <v>10.6</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609</v>
      </c>
      <c r="AO77" s="1271"/>
      <c r="AP77" s="1271"/>
      <c r="AQ77" s="1271"/>
      <c r="AR77" s="1271"/>
      <c r="AS77" s="1271"/>
      <c r="AT77" s="1271"/>
      <c r="AU77" s="1271"/>
      <c r="AV77" s="1271"/>
      <c r="AW77" s="1271"/>
      <c r="AX77" s="1271"/>
      <c r="AY77" s="1271"/>
      <c r="AZ77" s="1271"/>
      <c r="BA77" s="1271"/>
      <c r="BB77" s="1275" t="s">
        <v>607</v>
      </c>
      <c r="BC77" s="1275"/>
      <c r="BD77" s="1275"/>
      <c r="BE77" s="1275"/>
      <c r="BF77" s="1275"/>
      <c r="BG77" s="1275"/>
      <c r="BH77" s="1275"/>
      <c r="BI77" s="1275"/>
      <c r="BJ77" s="1275"/>
      <c r="BK77" s="1275"/>
      <c r="BL77" s="1275"/>
      <c r="BM77" s="1275"/>
      <c r="BN77" s="1275"/>
      <c r="BO77" s="1275"/>
      <c r="BP77" s="1277">
        <v>12.9</v>
      </c>
      <c r="BQ77" s="1277"/>
      <c r="BR77" s="1277"/>
      <c r="BS77" s="1277"/>
      <c r="BT77" s="1277"/>
      <c r="BU77" s="1277"/>
      <c r="BV77" s="1277"/>
      <c r="BW77" s="1277"/>
      <c r="BX77" s="1277">
        <v>22.6</v>
      </c>
      <c r="BY77" s="1277"/>
      <c r="BZ77" s="1277"/>
      <c r="CA77" s="1277"/>
      <c r="CB77" s="1277"/>
      <c r="CC77" s="1277"/>
      <c r="CD77" s="1277"/>
      <c r="CE77" s="1277"/>
      <c r="CF77" s="1277">
        <v>0.8</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612</v>
      </c>
      <c r="BC79" s="1275"/>
      <c r="BD79" s="1275"/>
      <c r="BE79" s="1275"/>
      <c r="BF79" s="1275"/>
      <c r="BG79" s="1275"/>
      <c r="BH79" s="1275"/>
      <c r="BI79" s="1275"/>
      <c r="BJ79" s="1275"/>
      <c r="BK79" s="1275"/>
      <c r="BL79" s="1275"/>
      <c r="BM79" s="1275"/>
      <c r="BN79" s="1275"/>
      <c r="BO79" s="1275"/>
      <c r="BP79" s="1277">
        <v>10</v>
      </c>
      <c r="BQ79" s="1277"/>
      <c r="BR79" s="1277"/>
      <c r="BS79" s="1277"/>
      <c r="BT79" s="1277"/>
      <c r="BU79" s="1277"/>
      <c r="BV79" s="1277"/>
      <c r="BW79" s="1277"/>
      <c r="BX79" s="1277">
        <v>9.5</v>
      </c>
      <c r="BY79" s="1277"/>
      <c r="BZ79" s="1277"/>
      <c r="CA79" s="1277"/>
      <c r="CB79" s="1277"/>
      <c r="CC79" s="1277"/>
      <c r="CD79" s="1277"/>
      <c r="CE79" s="1277"/>
      <c r="CF79" s="1277">
        <v>8.1</v>
      </c>
      <c r="CG79" s="1277"/>
      <c r="CH79" s="1277"/>
      <c r="CI79" s="1277"/>
      <c r="CJ79" s="1277"/>
      <c r="CK79" s="1277"/>
      <c r="CL79" s="1277"/>
      <c r="CM79" s="1277"/>
      <c r="CN79" s="1277">
        <v>7.3</v>
      </c>
      <c r="CO79" s="1277"/>
      <c r="CP79" s="1277"/>
      <c r="CQ79" s="1277"/>
      <c r="CR79" s="1277"/>
      <c r="CS79" s="1277"/>
      <c r="CT79" s="1277"/>
      <c r="CU79" s="1277"/>
      <c r="CV79" s="1277">
        <v>7.2</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nbf78sI+AfR0ZXlLkMoL8HF9NdaOA3YJLrMhCABznmzfP2T1arsKZx40w4n4V9La+kfYUBTJ87PeDj93ed2rw==" saltValue="gGUzd0dOO0gRtPnzwGqtw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6" zoomScale="55" zoomScaleNormal="55" zoomScaleSheetLayoutView="70"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8QUJIen1yZTubmINvtrzTCMj6hy3r14ixtIpAWfZsweH8WozG35VOvKeqWXFSO9nBixw29C1Ccil+AQ60Pijg==" saltValue="yYS4L7ca4G30lraMuVL6K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7" zoomScale="70" zoomScaleNormal="70" zoomScaleSheetLayoutView="55"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0uFBtbcco37QhvGSc0FoJ/O+9hWnJG3z0xz3vlAqmbNbIdd/W9/eT4KPH+aUOWODCBYqyFh0ykEJArpkfZ1Zg==" saltValue="wh1ogYfDuXqrmlo4aKDm1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558</v>
      </c>
      <c r="G2" s="136"/>
      <c r="H2" s="137"/>
    </row>
    <row r="3" spans="1:8">
      <c r="A3" s="133" t="s">
        <v>551</v>
      </c>
      <c r="B3" s="138"/>
      <c r="C3" s="139"/>
      <c r="D3" s="140">
        <v>237279</v>
      </c>
      <c r="E3" s="141"/>
      <c r="F3" s="142">
        <v>118223</v>
      </c>
      <c r="G3" s="143"/>
      <c r="H3" s="144"/>
    </row>
    <row r="4" spans="1:8">
      <c r="A4" s="145"/>
      <c r="B4" s="146"/>
      <c r="C4" s="147"/>
      <c r="D4" s="148">
        <v>135398</v>
      </c>
      <c r="E4" s="149"/>
      <c r="F4" s="150">
        <v>57106</v>
      </c>
      <c r="G4" s="151"/>
      <c r="H4" s="152"/>
    </row>
    <row r="5" spans="1:8">
      <c r="A5" s="133" t="s">
        <v>553</v>
      </c>
      <c r="B5" s="138"/>
      <c r="C5" s="139"/>
      <c r="D5" s="140">
        <v>303486</v>
      </c>
      <c r="E5" s="141"/>
      <c r="F5" s="142">
        <v>128485</v>
      </c>
      <c r="G5" s="143"/>
      <c r="H5" s="144"/>
    </row>
    <row r="6" spans="1:8">
      <c r="A6" s="145"/>
      <c r="B6" s="146"/>
      <c r="C6" s="147"/>
      <c r="D6" s="148">
        <v>193951</v>
      </c>
      <c r="E6" s="149"/>
      <c r="F6" s="150">
        <v>62765</v>
      </c>
      <c r="G6" s="151"/>
      <c r="H6" s="152"/>
    </row>
    <row r="7" spans="1:8">
      <c r="A7" s="133" t="s">
        <v>554</v>
      </c>
      <c r="B7" s="138"/>
      <c r="C7" s="139"/>
      <c r="D7" s="140">
        <v>175860</v>
      </c>
      <c r="E7" s="141"/>
      <c r="F7" s="142">
        <v>128611</v>
      </c>
      <c r="G7" s="143"/>
      <c r="H7" s="144"/>
    </row>
    <row r="8" spans="1:8">
      <c r="A8" s="145"/>
      <c r="B8" s="146"/>
      <c r="C8" s="147"/>
      <c r="D8" s="148">
        <v>112593</v>
      </c>
      <c r="E8" s="149"/>
      <c r="F8" s="150">
        <v>61552</v>
      </c>
      <c r="G8" s="151"/>
      <c r="H8" s="152"/>
    </row>
    <row r="9" spans="1:8">
      <c r="A9" s="133" t="s">
        <v>555</v>
      </c>
      <c r="B9" s="138"/>
      <c r="C9" s="139"/>
      <c r="D9" s="140">
        <v>205724</v>
      </c>
      <c r="E9" s="141"/>
      <c r="F9" s="142">
        <v>138651</v>
      </c>
      <c r="G9" s="143"/>
      <c r="H9" s="144"/>
    </row>
    <row r="10" spans="1:8">
      <c r="A10" s="145"/>
      <c r="B10" s="146"/>
      <c r="C10" s="147"/>
      <c r="D10" s="148">
        <v>124492</v>
      </c>
      <c r="E10" s="149"/>
      <c r="F10" s="150">
        <v>71211</v>
      </c>
      <c r="G10" s="151"/>
      <c r="H10" s="152"/>
    </row>
    <row r="11" spans="1:8">
      <c r="A11" s="133" t="s">
        <v>556</v>
      </c>
      <c r="B11" s="138"/>
      <c r="C11" s="139"/>
      <c r="D11" s="140">
        <v>159640</v>
      </c>
      <c r="E11" s="141"/>
      <c r="F11" s="142">
        <v>122882</v>
      </c>
      <c r="G11" s="143"/>
      <c r="H11" s="144"/>
    </row>
    <row r="12" spans="1:8">
      <c r="A12" s="145"/>
      <c r="B12" s="146"/>
      <c r="C12" s="153"/>
      <c r="D12" s="148">
        <v>107615</v>
      </c>
      <c r="E12" s="149"/>
      <c r="F12" s="150">
        <v>65785</v>
      </c>
      <c r="G12" s="151"/>
      <c r="H12" s="152"/>
    </row>
    <row r="13" spans="1:8">
      <c r="A13" s="133"/>
      <c r="B13" s="138"/>
      <c r="C13" s="154"/>
      <c r="D13" s="155">
        <v>216398</v>
      </c>
      <c r="E13" s="156"/>
      <c r="F13" s="157">
        <v>127370</v>
      </c>
      <c r="G13" s="158"/>
      <c r="H13" s="144"/>
    </row>
    <row r="14" spans="1:8">
      <c r="A14" s="145"/>
      <c r="B14" s="146"/>
      <c r="C14" s="147"/>
      <c r="D14" s="148">
        <v>134810</v>
      </c>
      <c r="E14" s="149"/>
      <c r="F14" s="150">
        <v>63684</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8.5299999999999994</v>
      </c>
      <c r="C19" s="159">
        <f>ROUND(VALUE(SUBSTITUTE(実質収支比率等に係る経年分析!G$48,"▲","-")),2)</f>
        <v>2.88</v>
      </c>
      <c r="D19" s="159">
        <f>ROUND(VALUE(SUBSTITUTE(実質収支比率等に係る経年分析!H$48,"▲","-")),2)</f>
        <v>2.21</v>
      </c>
      <c r="E19" s="159">
        <f>ROUND(VALUE(SUBSTITUTE(実質収支比率等に係る経年分析!I$48,"▲","-")),2)</f>
        <v>2.59</v>
      </c>
      <c r="F19" s="159">
        <f>ROUND(VALUE(SUBSTITUTE(実質収支比率等に係る経年分析!J$48,"▲","-")),2)</f>
        <v>2.66</v>
      </c>
    </row>
    <row r="20" spans="1:11">
      <c r="A20" s="159" t="s">
        <v>48</v>
      </c>
      <c r="B20" s="159">
        <f>ROUND(VALUE(SUBSTITUTE(実質収支比率等に係る経年分析!F$47,"▲","-")),2)</f>
        <v>36.1</v>
      </c>
      <c r="C20" s="159">
        <f>ROUND(VALUE(SUBSTITUTE(実質収支比率等に係る経年分析!G$47,"▲","-")),2)</f>
        <v>35.54</v>
      </c>
      <c r="D20" s="159">
        <f>ROUND(VALUE(SUBSTITUTE(実質収支比率等に係る経年分析!H$47,"▲","-")),2)</f>
        <v>34.94</v>
      </c>
      <c r="E20" s="159">
        <f>ROUND(VALUE(SUBSTITUTE(実質収支比率等に係る経年分析!I$47,"▲","-")),2)</f>
        <v>33.549999999999997</v>
      </c>
      <c r="F20" s="159">
        <f>ROUND(VALUE(SUBSTITUTE(実質収支比率等に係る経年分析!J$47,"▲","-")),2)</f>
        <v>31.55</v>
      </c>
    </row>
    <row r="21" spans="1:11">
      <c r="A21" s="159" t="s">
        <v>49</v>
      </c>
      <c r="B21" s="159">
        <f>IF(ISNUMBER(VALUE(SUBSTITUTE(実質収支比率等に係る経年分析!F$49,"▲","-"))),ROUND(VALUE(SUBSTITUTE(実質収支比率等に係る経年分析!F$49,"▲","-")),2),NA())</f>
        <v>0.49</v>
      </c>
      <c r="C21" s="159">
        <f>IF(ISNUMBER(VALUE(SUBSTITUTE(実質収支比率等に係る経年分析!G$49,"▲","-"))),ROUND(VALUE(SUBSTITUTE(実質収支比率等に係る経年分析!G$49,"▲","-")),2),NA())</f>
        <v>-5.5</v>
      </c>
      <c r="D21" s="159">
        <f>IF(ISNUMBER(VALUE(SUBSTITUTE(実質収支比率等に係る経年分析!H$49,"▲","-"))),ROUND(VALUE(SUBSTITUTE(実質収支比率等に係る経年分析!H$49,"▲","-")),2),NA())</f>
        <v>-0.61</v>
      </c>
      <c r="E21" s="159">
        <f>IF(ISNUMBER(VALUE(SUBSTITUTE(実質収支比率等に係る経年分析!I$49,"▲","-"))),ROUND(VALUE(SUBSTITUTE(実質収支比率等に係る経年分析!I$49,"▲","-")),2),NA())</f>
        <v>-2.0699999999999998</v>
      </c>
      <c r="F21" s="159">
        <f>IF(ISNUMBER(VALUE(SUBSTITUTE(実質収支比率等に係る経年分析!J$49,"▲","-"))),ROUND(VALUE(SUBSTITUTE(実質収支比率等に係る経年分析!J$49,"▲","-")),2),NA())</f>
        <v>-2.37</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0.37</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0.15</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浄化槽事業会計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簡易水道事業会計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特別養護老人ホーム事業会計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c r="A32" s="160" t="str">
        <f>IF(連結実質赤字比率に係る赤字・黒字の構成分析!C$38="",NA(),連結実質赤字比率に係る赤字・黒字の構成分析!C$38)</f>
        <v>公共下水道事業会計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0.09</v>
      </c>
    </row>
    <row r="33" spans="1:16">
      <c r="A33" s="160" t="str">
        <f>IF(連結実質赤字比率に係る赤字・黒字の構成分析!C$37="",NA(),連結実質赤字比率に係る赤字・黒字の構成分析!C$37)</f>
        <v>国民健康保険事業会計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0.28000000000000003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0.31</v>
      </c>
    </row>
    <row r="34" spans="1:16">
      <c r="A34" s="160" t="str">
        <f>IF(連結実質赤字比率に係る赤字・黒字の構成分析!C$36="",NA(),連結実質赤字比率に係る赤字・黒字の構成分析!C$36)</f>
        <v>船舶事業会計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1.75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8.4700000000000006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2.85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2.1800000000000002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2.5499999999999998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2.62</v>
      </c>
    </row>
    <row r="36" spans="1:16">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13.46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13.56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14.47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13.96</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1046</v>
      </c>
      <c r="E42" s="161"/>
      <c r="F42" s="161"/>
      <c r="G42" s="161">
        <f>'実質公債費比率（分子）の構造'!L$52</f>
        <v>1116</v>
      </c>
      <c r="H42" s="161"/>
      <c r="I42" s="161"/>
      <c r="J42" s="161">
        <f>'実質公債費比率（分子）の構造'!M$52</f>
        <v>1114</v>
      </c>
      <c r="K42" s="161"/>
      <c r="L42" s="161"/>
      <c r="M42" s="161">
        <f>'実質公債費比率（分子）の構造'!N$52</f>
        <v>1071</v>
      </c>
      <c r="N42" s="161"/>
      <c r="O42" s="161"/>
      <c r="P42" s="161">
        <f>'実質公債費比率（分子）の構造'!O$52</f>
        <v>1087</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277</v>
      </c>
      <c r="C46" s="161"/>
      <c r="D46" s="161"/>
      <c r="E46" s="161">
        <f>'実質公債費比率（分子）の構造'!L$48</f>
        <v>283</v>
      </c>
      <c r="F46" s="161"/>
      <c r="G46" s="161"/>
      <c r="H46" s="161">
        <f>'実質公債費比率（分子）の構造'!M$48</f>
        <v>254</v>
      </c>
      <c r="I46" s="161"/>
      <c r="J46" s="161"/>
      <c r="K46" s="161">
        <f>'実質公債費比率（分子）の構造'!N$48</f>
        <v>239</v>
      </c>
      <c r="L46" s="161"/>
      <c r="M46" s="161"/>
      <c r="N46" s="161">
        <f>'実質公債費比率（分子）の構造'!O$48</f>
        <v>253</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1116</v>
      </c>
      <c r="C49" s="161"/>
      <c r="D49" s="161"/>
      <c r="E49" s="161">
        <f>'実質公債費比率（分子）の構造'!L$45</f>
        <v>1134</v>
      </c>
      <c r="F49" s="161"/>
      <c r="G49" s="161"/>
      <c r="H49" s="161">
        <f>'実質公債費比率（分子）の構造'!M$45</f>
        <v>1184</v>
      </c>
      <c r="I49" s="161"/>
      <c r="J49" s="161"/>
      <c r="K49" s="161">
        <f>'実質公債費比率（分子）の構造'!N$45</f>
        <v>1183</v>
      </c>
      <c r="L49" s="161"/>
      <c r="M49" s="161"/>
      <c r="N49" s="161">
        <f>'実質公債費比率（分子）の構造'!O$45</f>
        <v>1190</v>
      </c>
      <c r="O49" s="161"/>
      <c r="P49" s="161"/>
    </row>
    <row r="50" spans="1:16">
      <c r="A50" s="161" t="s">
        <v>64</v>
      </c>
      <c r="B50" s="161" t="e">
        <f>NA()</f>
        <v>#N/A</v>
      </c>
      <c r="C50" s="161">
        <f>IF(ISNUMBER('実質公債費比率（分子）の構造'!K$53),'実質公債費比率（分子）の構造'!K$53,NA())</f>
        <v>347</v>
      </c>
      <c r="D50" s="161" t="e">
        <f>NA()</f>
        <v>#N/A</v>
      </c>
      <c r="E50" s="161" t="e">
        <f>NA()</f>
        <v>#N/A</v>
      </c>
      <c r="F50" s="161">
        <f>IF(ISNUMBER('実質公債費比率（分子）の構造'!L$53),'実質公債費比率（分子）の構造'!L$53,NA())</f>
        <v>301</v>
      </c>
      <c r="G50" s="161" t="e">
        <f>NA()</f>
        <v>#N/A</v>
      </c>
      <c r="H50" s="161" t="e">
        <f>NA()</f>
        <v>#N/A</v>
      </c>
      <c r="I50" s="161">
        <f>IF(ISNUMBER('実質公債費比率（分子）の構造'!M$53),'実質公債費比率（分子）の構造'!M$53,NA())</f>
        <v>324</v>
      </c>
      <c r="J50" s="161" t="e">
        <f>NA()</f>
        <v>#N/A</v>
      </c>
      <c r="K50" s="161" t="e">
        <f>NA()</f>
        <v>#N/A</v>
      </c>
      <c r="L50" s="161">
        <f>IF(ISNUMBER('実質公債費比率（分子）の構造'!N$53),'実質公債費比率（分子）の構造'!N$53,NA())</f>
        <v>351</v>
      </c>
      <c r="M50" s="161" t="e">
        <f>NA()</f>
        <v>#N/A</v>
      </c>
      <c r="N50" s="161" t="e">
        <f>NA()</f>
        <v>#N/A</v>
      </c>
      <c r="O50" s="161">
        <f>IF(ISNUMBER('実質公債費比率（分子）の構造'!O$53),'実質公債費比率（分子）の構造'!O$53,NA())</f>
        <v>356</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8971</v>
      </c>
      <c r="E56" s="160"/>
      <c r="F56" s="160"/>
      <c r="G56" s="160">
        <f>'将来負担比率（分子）の構造'!J$52</f>
        <v>9023</v>
      </c>
      <c r="H56" s="160"/>
      <c r="I56" s="160"/>
      <c r="J56" s="160">
        <f>'将来負担比率（分子）の構造'!K$52</f>
        <v>8737</v>
      </c>
      <c r="K56" s="160"/>
      <c r="L56" s="160"/>
      <c r="M56" s="160">
        <f>'将来負担比率（分子）の構造'!L$52</f>
        <v>8762</v>
      </c>
      <c r="N56" s="160"/>
      <c r="O56" s="160"/>
      <c r="P56" s="160">
        <f>'将来負担比率（分子）の構造'!M$52</f>
        <v>8524</v>
      </c>
    </row>
    <row r="57" spans="1:16">
      <c r="A57" s="160" t="s">
        <v>35</v>
      </c>
      <c r="B57" s="160"/>
      <c r="C57" s="160"/>
      <c r="D57" s="160">
        <f>'将来負担比率（分子）の構造'!I$51</f>
        <v>1672</v>
      </c>
      <c r="E57" s="160"/>
      <c r="F57" s="160"/>
      <c r="G57" s="160">
        <f>'将来負担比率（分子）の構造'!J$51</f>
        <v>1594</v>
      </c>
      <c r="H57" s="160"/>
      <c r="I57" s="160"/>
      <c r="J57" s="160">
        <f>'将来負担比率（分子）の構造'!K$51</f>
        <v>1508</v>
      </c>
      <c r="K57" s="160"/>
      <c r="L57" s="160"/>
      <c r="M57" s="160">
        <f>'将来負担比率（分子）の構造'!L$51</f>
        <v>1420</v>
      </c>
      <c r="N57" s="160"/>
      <c r="O57" s="160"/>
      <c r="P57" s="160">
        <f>'将来負担比率（分子）の構造'!M$51</f>
        <v>1342</v>
      </c>
    </row>
    <row r="58" spans="1:16">
      <c r="A58" s="160" t="s">
        <v>34</v>
      </c>
      <c r="B58" s="160"/>
      <c r="C58" s="160"/>
      <c r="D58" s="160">
        <f>'将来負担比率（分子）の構造'!I$50</f>
        <v>3234</v>
      </c>
      <c r="E58" s="160"/>
      <c r="F58" s="160"/>
      <c r="G58" s="160">
        <f>'将来負担比率（分子）の構造'!J$50</f>
        <v>3275</v>
      </c>
      <c r="H58" s="160"/>
      <c r="I58" s="160"/>
      <c r="J58" s="160">
        <f>'将来負担比率（分子）の構造'!K$50</f>
        <v>3318</v>
      </c>
      <c r="K58" s="160"/>
      <c r="L58" s="160"/>
      <c r="M58" s="160">
        <f>'将来負担比率（分子）の構造'!L$50</f>
        <v>3175</v>
      </c>
      <c r="N58" s="160"/>
      <c r="O58" s="160"/>
      <c r="P58" s="160">
        <f>'将来負担比率（分子）の構造'!M$50</f>
        <v>3084</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851</v>
      </c>
      <c r="C62" s="160"/>
      <c r="D62" s="160"/>
      <c r="E62" s="160">
        <f>'将来負担比率（分子）の構造'!J$45</f>
        <v>752</v>
      </c>
      <c r="F62" s="160"/>
      <c r="G62" s="160"/>
      <c r="H62" s="160">
        <f>'将来負担比率（分子）の構造'!K$45</f>
        <v>651</v>
      </c>
      <c r="I62" s="160"/>
      <c r="J62" s="160"/>
      <c r="K62" s="160">
        <f>'将来負担比率（分子）の構造'!L$45</f>
        <v>641</v>
      </c>
      <c r="L62" s="160"/>
      <c r="M62" s="160"/>
      <c r="N62" s="160">
        <f>'将来負担比率（分子）の構造'!M$45</f>
        <v>584</v>
      </c>
      <c r="O62" s="160"/>
      <c r="P62" s="160"/>
    </row>
    <row r="63" spans="1:16">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26</v>
      </c>
      <c r="B64" s="160">
        <f>'将来負担比率（分子）の構造'!I$43</f>
        <v>2574</v>
      </c>
      <c r="C64" s="160"/>
      <c r="D64" s="160"/>
      <c r="E64" s="160">
        <f>'将来負担比率（分子）の構造'!J$43</f>
        <v>2418</v>
      </c>
      <c r="F64" s="160"/>
      <c r="G64" s="160"/>
      <c r="H64" s="160">
        <f>'将来負担比率（分子）の構造'!K$43</f>
        <v>2418</v>
      </c>
      <c r="I64" s="160"/>
      <c r="J64" s="160"/>
      <c r="K64" s="160">
        <f>'将来負担比率（分子）の構造'!L$43</f>
        <v>2380</v>
      </c>
      <c r="L64" s="160"/>
      <c r="M64" s="160"/>
      <c r="N64" s="160">
        <f>'将来負担比率（分子）の構造'!M$43</f>
        <v>2331</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11301</v>
      </c>
      <c r="C66" s="160"/>
      <c r="D66" s="160"/>
      <c r="E66" s="160">
        <f>'将来負担比率（分子）の構造'!J$41</f>
        <v>11611</v>
      </c>
      <c r="F66" s="160"/>
      <c r="G66" s="160"/>
      <c r="H66" s="160">
        <f>'将来負担比率（分子）の構造'!K$41</f>
        <v>11325</v>
      </c>
      <c r="I66" s="160"/>
      <c r="J66" s="160"/>
      <c r="K66" s="160">
        <f>'将来負担比率（分子）の構造'!L$41</f>
        <v>11230</v>
      </c>
      <c r="L66" s="160"/>
      <c r="M66" s="160"/>
      <c r="N66" s="160">
        <f>'将来負担比率（分子）の構造'!M$41</f>
        <v>10902</v>
      </c>
      <c r="O66" s="160"/>
      <c r="P66" s="160"/>
    </row>
    <row r="67" spans="1:16">
      <c r="A67" s="160" t="s">
        <v>68</v>
      </c>
      <c r="B67" s="160" t="e">
        <f>NA()</f>
        <v>#N/A</v>
      </c>
      <c r="C67" s="160">
        <f>IF(ISNUMBER('将来負担比率（分子）の構造'!I$53), IF('将来負担比率（分子）の構造'!I$53 &lt; 0, 0, '将来負担比率（分子）の構造'!I$53), NA())</f>
        <v>849</v>
      </c>
      <c r="D67" s="160" t="e">
        <f>NA()</f>
        <v>#N/A</v>
      </c>
      <c r="E67" s="160" t="e">
        <f>NA()</f>
        <v>#N/A</v>
      </c>
      <c r="F67" s="160">
        <f>IF(ISNUMBER('将来負担比率（分子）の構造'!J$53), IF('将来負担比率（分子）の構造'!J$53 &lt; 0, 0, '将来負担比率（分子）の構造'!J$53), NA())</f>
        <v>889</v>
      </c>
      <c r="G67" s="160" t="e">
        <f>NA()</f>
        <v>#N/A</v>
      </c>
      <c r="H67" s="160" t="e">
        <f>NA()</f>
        <v>#N/A</v>
      </c>
      <c r="I67" s="160">
        <f>IF(ISNUMBER('将来負担比率（分子）の構造'!K$53), IF('将来負担比率（分子）の構造'!K$53 &lt; 0, 0, '将来負担比率（分子）の構造'!K$53), NA())</f>
        <v>831</v>
      </c>
      <c r="J67" s="160" t="e">
        <f>NA()</f>
        <v>#N/A</v>
      </c>
      <c r="K67" s="160" t="e">
        <f>NA()</f>
        <v>#N/A</v>
      </c>
      <c r="L67" s="160">
        <f>IF(ISNUMBER('将来負担比率（分子）の構造'!L$53), IF('将来負担比率（分子）の構造'!L$53 &lt; 0, 0, '将来負担比率（分子）の構造'!L$53), NA())</f>
        <v>893</v>
      </c>
      <c r="M67" s="160" t="e">
        <f>NA()</f>
        <v>#N/A</v>
      </c>
      <c r="N67" s="160" t="e">
        <f>NA()</f>
        <v>#N/A</v>
      </c>
      <c r="O67" s="160">
        <f>IF(ISNUMBER('将来負担比率（分子）の構造'!M$53), IF('将来負担比率（分子）の構造'!M$53 &lt; 0, 0, '将来負担比率（分子）の構造'!M$53), NA())</f>
        <v>867</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1503</v>
      </c>
      <c r="C72" s="164">
        <f>基金残高に係る経年分析!G55</f>
        <v>1403</v>
      </c>
      <c r="D72" s="164">
        <f>基金残高に係る経年分析!H55</f>
        <v>1303</v>
      </c>
    </row>
    <row r="73" spans="1:16">
      <c r="A73" s="163" t="s">
        <v>71</v>
      </c>
      <c r="B73" s="164">
        <f>基金残高に係る経年分析!F56</f>
        <v>690</v>
      </c>
      <c r="C73" s="164">
        <f>基金残高に係る経年分析!G56</f>
        <v>740</v>
      </c>
      <c r="D73" s="164">
        <f>基金残高に係る経年分析!H56</f>
        <v>790</v>
      </c>
    </row>
    <row r="74" spans="1:16">
      <c r="A74" s="163" t="s">
        <v>72</v>
      </c>
      <c r="B74" s="164">
        <f>基金残高に係る経年分析!F57</f>
        <v>708</v>
      </c>
      <c r="C74" s="164">
        <f>基金残高に係る経年分析!G57</f>
        <v>611</v>
      </c>
      <c r="D74" s="164">
        <f>基金残高に係る経年分析!H57</f>
        <v>665</v>
      </c>
    </row>
  </sheetData>
  <sheetProtection algorithmName="SHA-512" hashValue="P0PSntgjUYL2vkgVqJse9GFG83TrzTFKtQDnbXIxe51E9cjX+n5WLwAVKjE9GdJlB68NRA7yS9YxiYGBxynZkw==" saltValue="5IQlUP2gwYlJihQDCGex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2019-03-14T13:10:13Z</cp:lastPrinted>
  <dcterms:created xsi:type="dcterms:W3CDTF">2019-02-14T04:36:28Z</dcterms:created>
  <dcterms:modified xsi:type="dcterms:W3CDTF">2019-10-21T00:16:13Z</dcterms:modified>
  <cp:category/>
</cp:coreProperties>
</file>